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60" windowWidth="15600" windowHeight="9795" tabRatio="844" firstSheet="1" activeTab="7"/>
  </bookViews>
  <sheets>
    <sheet name="Rekap Mutasi Aset tetap" sheetId="1" r:id="rId1"/>
    <sheet name="Rekap Aset Ekstra" sheetId="35" r:id="rId2"/>
    <sheet name="REkap Aset lain-lain" sheetId="34" r:id="rId3"/>
    <sheet name="Rekap ATB " sheetId="22" r:id="rId4"/>
    <sheet name="Daftar Asset tetap" sheetId="36" r:id="rId5"/>
    <sheet name="Daftar ekstra" sheetId="33" r:id="rId6"/>
    <sheet name="KIB A" sheetId="27" r:id="rId7"/>
    <sheet name="KIB B (Aset Tetap)" sheetId="28" r:id="rId8"/>
    <sheet name="KIB B extrakomptable" sheetId="31" r:id="rId9"/>
    <sheet name="KIB B (ASET LAIN-LAIN)" sheetId="30" r:id="rId10"/>
    <sheet name="KIB C (ASET TETAP)" sheetId="29" r:id="rId11"/>
    <sheet name="KIB D (ASET TETAP)" sheetId="32" r:id="rId12"/>
  </sheets>
  <externalReferences>
    <externalReference r:id="rId13"/>
    <externalReference r:id="rId14"/>
  </externalReferences>
  <definedNames>
    <definedName name="_xlnm._FilterDatabase" localSheetId="1" hidden="1">'Rekap Aset Ekstra'!$A$9:$M$53</definedName>
    <definedName name="_xlnm._FilterDatabase" localSheetId="2" hidden="1">'REkap Aset lain-lain'!$A$9:$M$16</definedName>
    <definedName name="page1" localSheetId="3">'Rekap ATB '!#REF!</definedName>
    <definedName name="_xlnm.Print_Area" localSheetId="4">'Daftar Asset tetap'!$A$1:$U$29</definedName>
    <definedName name="_xlnm.Print_Area" localSheetId="5">'Daftar ekstra'!$A$1:$U$29</definedName>
    <definedName name="_xlnm.Print_Area" localSheetId="6">'KIB A'!$A$1:$Q$32</definedName>
    <definedName name="_xlnm.Print_Area" localSheetId="9">'KIB B (ASET LAIN-LAIN)'!$A$1:$R$76</definedName>
    <definedName name="_xlnm.Print_Area" localSheetId="7">'KIB B (Aset Tetap)'!$A$1:$T$105</definedName>
    <definedName name="_xlnm.Print_Area" localSheetId="8">'KIB B extrakomptable'!$A$1:$T$181</definedName>
    <definedName name="_xlnm.Print_Area" localSheetId="1">'Rekap Aset Ekstra'!$A$1:$M$64</definedName>
    <definedName name="_xlnm.Print_Area" localSheetId="2">'REkap Aset lain-lain'!$A$1:$M$27</definedName>
    <definedName name="_xlnm.Print_Area" localSheetId="3">'Rekap ATB '!$A$1:$P$42</definedName>
    <definedName name="_xlnm.Print_Titles" localSheetId="8">'KIB B extrakomptable'!$7:$10</definedName>
    <definedName name="_xlnm.Print_Titles" localSheetId="0">'Rekap Mutasi Aset tetap'!$6:$9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36" l="1"/>
  <c r="R20" i="36"/>
  <c r="Q20" i="36"/>
  <c r="T20" i="36"/>
  <c r="F33" i="1"/>
  <c r="L33" i="1"/>
  <c r="K33" i="1"/>
  <c r="L11" i="1"/>
  <c r="K11" i="1"/>
  <c r="M17" i="1"/>
  <c r="J55" i="35"/>
  <c r="N52" i="35"/>
  <c r="M51" i="35"/>
  <c r="K51" i="35"/>
  <c r="M50" i="35"/>
  <c r="K50" i="35"/>
  <c r="J50" i="35"/>
  <c r="I50" i="35"/>
  <c r="H50" i="35"/>
  <c r="G50" i="35"/>
  <c r="F50" i="35"/>
  <c r="D50" i="35"/>
  <c r="M45" i="35"/>
  <c r="K45" i="35"/>
  <c r="M44" i="35"/>
  <c r="K44" i="35"/>
  <c r="M43" i="35"/>
  <c r="M42" i="35" s="1"/>
  <c r="K43" i="35"/>
  <c r="K42" i="35" s="1"/>
  <c r="J42" i="35"/>
  <c r="I42" i="35"/>
  <c r="H42" i="35"/>
  <c r="G42" i="35"/>
  <c r="F42" i="35"/>
  <c r="D42" i="35"/>
  <c r="M41" i="35"/>
  <c r="K41" i="35"/>
  <c r="M40" i="35"/>
  <c r="K40" i="35"/>
  <c r="M39" i="35"/>
  <c r="K39" i="35"/>
  <c r="M38" i="35"/>
  <c r="K38" i="35"/>
  <c r="J37" i="35"/>
  <c r="I37" i="35"/>
  <c r="H37" i="35"/>
  <c r="G37" i="35"/>
  <c r="F37" i="35"/>
  <c r="D37" i="35"/>
  <c r="M34" i="35"/>
  <c r="K34" i="35"/>
  <c r="M33" i="35"/>
  <c r="M32" i="35" s="1"/>
  <c r="K33" i="35"/>
  <c r="K32" i="35" s="1"/>
  <c r="J32" i="35"/>
  <c r="I32" i="35"/>
  <c r="H32" i="35"/>
  <c r="G32" i="35"/>
  <c r="F32" i="35"/>
  <c r="D32" i="35"/>
  <c r="M31" i="35"/>
  <c r="K31" i="35"/>
  <c r="M30" i="35"/>
  <c r="K30" i="35"/>
  <c r="M29" i="35"/>
  <c r="K29" i="35"/>
  <c r="M28" i="35"/>
  <c r="K28" i="35"/>
  <c r="M27" i="35"/>
  <c r="K27" i="35"/>
  <c r="M26" i="35"/>
  <c r="K26" i="35"/>
  <c r="M25" i="35"/>
  <c r="K25" i="35"/>
  <c r="M24" i="35"/>
  <c r="K24" i="35"/>
  <c r="M23" i="35"/>
  <c r="K23" i="35"/>
  <c r="M22" i="35"/>
  <c r="K22" i="35"/>
  <c r="M21" i="35"/>
  <c r="K21" i="35"/>
  <c r="M20" i="35"/>
  <c r="K20" i="35"/>
  <c r="M19" i="35"/>
  <c r="K19" i="35"/>
  <c r="M18" i="35"/>
  <c r="K18" i="35"/>
  <c r="M17" i="35"/>
  <c r="K17" i="35"/>
  <c r="M16" i="35"/>
  <c r="K16" i="35"/>
  <c r="M15" i="35"/>
  <c r="K15" i="35"/>
  <c r="M14" i="35"/>
  <c r="K14" i="35"/>
  <c r="M13" i="35"/>
  <c r="K13" i="35"/>
  <c r="K12" i="35" s="1"/>
  <c r="J12" i="35"/>
  <c r="I12" i="35"/>
  <c r="H12" i="35"/>
  <c r="G12" i="35"/>
  <c r="F12" i="35"/>
  <c r="D12" i="35"/>
  <c r="M11" i="35"/>
  <c r="M10" i="35" s="1"/>
  <c r="K11" i="35"/>
  <c r="K10" i="35" s="1"/>
  <c r="J10" i="35"/>
  <c r="J52" i="35" s="1"/>
  <c r="I10" i="35"/>
  <c r="I52" i="35" s="1"/>
  <c r="H10" i="35"/>
  <c r="G10" i="35"/>
  <c r="F10" i="35"/>
  <c r="D10" i="35"/>
  <c r="D52" i="35" s="1"/>
  <c r="A3" i="35"/>
  <c r="A2" i="35"/>
  <c r="M12" i="35" l="1"/>
  <c r="K52" i="35"/>
  <c r="O52" i="35" s="1"/>
  <c r="K37" i="35"/>
  <c r="M37" i="35"/>
  <c r="M52" i="35" s="1"/>
  <c r="G52" i="35"/>
  <c r="H52" i="35"/>
  <c r="F52" i="35"/>
  <c r="J18" i="34"/>
  <c r="J15" i="34"/>
  <c r="I15" i="34"/>
  <c r="H15" i="34"/>
  <c r="G15" i="34"/>
  <c r="F15" i="34"/>
  <c r="D15" i="34"/>
  <c r="M14" i="34"/>
  <c r="K14" i="34"/>
  <c r="M13" i="34"/>
  <c r="K13" i="34"/>
  <c r="M12" i="34"/>
  <c r="K12" i="34"/>
  <c r="M11" i="34"/>
  <c r="K11" i="34"/>
  <c r="M10" i="34"/>
  <c r="M15" i="34" s="1"/>
  <c r="K10" i="34"/>
  <c r="A3" i="34"/>
  <c r="A2" i="34"/>
  <c r="K15" i="34" l="1"/>
  <c r="P98" i="28"/>
  <c r="O12" i="1"/>
  <c r="P171" i="31"/>
  <c r="R20" i="33"/>
  <c r="S20" i="33" l="1"/>
  <c r="Q20" i="33"/>
  <c r="U11" i="29"/>
  <c r="Q98" i="28"/>
  <c r="T20" i="33" l="1"/>
  <c r="N23" i="27" l="1"/>
  <c r="O171" i="31"/>
  <c r="O18" i="1" l="1"/>
  <c r="O32" i="1" l="1"/>
  <c r="M32" i="1"/>
  <c r="O31" i="1"/>
  <c r="M31" i="1"/>
  <c r="O30" i="1"/>
  <c r="M30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O20" i="1"/>
  <c r="O19" i="1"/>
  <c r="M19" i="1"/>
  <c r="M14" i="22" l="1"/>
  <c r="M13" i="22" l="1"/>
  <c r="M12" i="22" s="1"/>
  <c r="K13" i="22"/>
  <c r="K12" i="22" s="1"/>
  <c r="J12" i="22"/>
  <c r="I12" i="22"/>
  <c r="H12" i="22"/>
  <c r="G12" i="22"/>
  <c r="F12" i="22"/>
  <c r="D12" i="22"/>
  <c r="M11" i="22"/>
  <c r="M10" i="22" s="1"/>
  <c r="K11" i="22"/>
  <c r="K10" i="22" s="1"/>
  <c r="J10" i="22"/>
  <c r="I10" i="22"/>
  <c r="H10" i="22"/>
  <c r="G10" i="22"/>
  <c r="F10" i="22"/>
  <c r="D10" i="22"/>
  <c r="D14" i="22" l="1"/>
  <c r="K14" i="22" s="1"/>
  <c r="P11" i="31"/>
  <c r="O11" i="31"/>
  <c r="P65" i="30"/>
  <c r="O65" i="30"/>
  <c r="P30" i="30"/>
  <c r="O30" i="30"/>
  <c r="P24" i="30"/>
  <c r="O24" i="30"/>
  <c r="P18" i="30"/>
  <c r="O18" i="30"/>
  <c r="P66" i="30" l="1"/>
  <c r="O25" i="30"/>
  <c r="O66" i="30"/>
  <c r="P25" i="30"/>
  <c r="P67" i="30" l="1"/>
  <c r="O67" i="30"/>
  <c r="O52" i="1" l="1"/>
  <c r="O51" i="1" s="1"/>
  <c r="M52" i="1"/>
  <c r="M51" i="1" s="1"/>
  <c r="L51" i="1"/>
  <c r="K51" i="1"/>
  <c r="J51" i="1"/>
  <c r="I51" i="1"/>
  <c r="H51" i="1"/>
  <c r="F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L43" i="1"/>
  <c r="K43" i="1"/>
  <c r="J43" i="1"/>
  <c r="I43" i="1"/>
  <c r="H43" i="1"/>
  <c r="F43" i="1"/>
  <c r="O42" i="1"/>
  <c r="M42" i="1"/>
  <c r="O41" i="1"/>
  <c r="M41" i="1"/>
  <c r="O40" i="1"/>
  <c r="M40" i="1"/>
  <c r="O39" i="1"/>
  <c r="M39" i="1"/>
  <c r="L38" i="1"/>
  <c r="J38" i="1"/>
  <c r="I38" i="1"/>
  <c r="H38" i="1"/>
  <c r="F38" i="1"/>
  <c r="O37" i="1"/>
  <c r="M37" i="1"/>
  <c r="O36" i="1"/>
  <c r="M36" i="1"/>
  <c r="O35" i="1"/>
  <c r="M35" i="1"/>
  <c r="J33" i="1"/>
  <c r="I33" i="1"/>
  <c r="H33" i="1"/>
  <c r="L29" i="1"/>
  <c r="K29" i="1"/>
  <c r="K13" i="1" s="1"/>
  <c r="J29" i="1"/>
  <c r="I29" i="1"/>
  <c r="M18" i="1"/>
  <c r="O17" i="1"/>
  <c r="O16" i="1"/>
  <c r="M16" i="1"/>
  <c r="O15" i="1"/>
  <c r="M15" i="1"/>
  <c r="O14" i="1"/>
  <c r="M14" i="1"/>
  <c r="L13" i="1"/>
  <c r="L54" i="1" s="1"/>
  <c r="J13" i="1"/>
  <c r="I13" i="1"/>
  <c r="H13" i="1"/>
  <c r="F13" i="1"/>
  <c r="J11" i="1"/>
  <c r="H11" i="1"/>
  <c r="F11" i="1"/>
  <c r="K54" i="1" l="1"/>
  <c r="M29" i="1"/>
  <c r="M13" i="1" s="1"/>
  <c r="O29" i="1"/>
  <c r="O38" i="1"/>
  <c r="M43" i="1"/>
  <c r="O43" i="1"/>
  <c r="J54" i="1"/>
  <c r="O33" i="1"/>
  <c r="I54" i="1"/>
  <c r="O13" i="1"/>
  <c r="F54" i="1"/>
  <c r="H54" i="1"/>
  <c r="O54" i="1" l="1"/>
  <c r="M54" i="1"/>
</calcChain>
</file>

<file path=xl/sharedStrings.xml><?xml version="1.0" encoding="utf-8"?>
<sst xmlns="http://schemas.openxmlformats.org/spreadsheetml/2006/main" count="5960" uniqueCount="829">
  <si>
    <t>REKAPITULASI JUMLAH MUTASI ASET TETAP</t>
  </si>
  <si>
    <t>NO</t>
  </si>
  <si>
    <t>Kode Bidang</t>
  </si>
  <si>
    <t>Nama Barng</t>
  </si>
  <si>
    <t>Mutasi</t>
  </si>
  <si>
    <t>Berkurang</t>
  </si>
  <si>
    <t>Bertambah</t>
  </si>
  <si>
    <t>Jml</t>
  </si>
  <si>
    <t xml:space="preserve">Satuan </t>
  </si>
  <si>
    <t>Nilai (Rp)</t>
  </si>
  <si>
    <t>3</t>
  </si>
  <si>
    <t>4</t>
  </si>
  <si>
    <t>5</t>
  </si>
  <si>
    <t>6</t>
  </si>
  <si>
    <t>7</t>
  </si>
  <si>
    <t>8</t>
  </si>
  <si>
    <t>1.3.1</t>
  </si>
  <si>
    <t>TANAH</t>
  </si>
  <si>
    <t>Bidang</t>
  </si>
  <si>
    <t>1.3.1.01</t>
  </si>
  <si>
    <t>1.3.2</t>
  </si>
  <si>
    <t>PERALATAN DAN MESIN</t>
  </si>
  <si>
    <t>Buah/set</t>
  </si>
  <si>
    <t>1.3.2.01</t>
  </si>
  <si>
    <t>Buah</t>
  </si>
  <si>
    <t>1.3.2.02</t>
  </si>
  <si>
    <t>1.3.2.03</t>
  </si>
  <si>
    <t>1.3.2.04</t>
  </si>
  <si>
    <t>1.3.2.05</t>
  </si>
  <si>
    <t>1.3.2.06</t>
  </si>
  <si>
    <t>1.3.2.07</t>
  </si>
  <si>
    <t>1.3.2.08</t>
  </si>
  <si>
    <t>1.3.2.09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</si>
  <si>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</si>
  <si>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</si>
  <si>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</si>
  <si>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</si>
  <si>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</si>
  <si>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</si>
  <si>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</si>
  <si>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</si>
  <si>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</si>
  <si>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</si>
  <si>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1.3.3</t>
  </si>
  <si>
    <t>GEDUNG DAN BANGUNAN</t>
  </si>
  <si>
    <t>1.3.3.01</t>
  </si>
  <si>
    <t>BANGUNAN GEDUNG</t>
  </si>
  <si>
    <t>1.3.3.02</t>
  </si>
  <si>
    <t>MONUMEN</t>
  </si>
  <si>
    <t>1.3.3.03</t>
  </si>
  <si>
    <t>1.3.3.04</t>
  </si>
  <si>
    <t>1.3.4</t>
  </si>
  <si>
    <t>JALAN, JARINGAN DAN IRIGASI</t>
  </si>
  <si>
    <t>1.3.4.01</t>
  </si>
  <si>
    <t>1.3.4.02</t>
  </si>
  <si>
    <t>1.3.4.03</t>
  </si>
  <si>
    <t>INSTALASI</t>
  </si>
  <si>
    <t>1.3.4.04</t>
  </si>
  <si>
    <t>JARINGAN</t>
  </si>
  <si>
    <t>1.3.5</t>
  </si>
  <si>
    <t>ASET TETAP LAINNYA</t>
  </si>
  <si>
    <t>1.3.5.01</t>
  </si>
  <si>
    <t>1.3.5.02</t>
  </si>
  <si>
    <t>1.3.5.03</t>
  </si>
  <si>
    <t>1.3.5.04</t>
  </si>
  <si>
    <t>1.3.5.05</t>
  </si>
  <si>
    <t>1.3.5.06</t>
  </si>
  <si>
    <t>1.3.5.07</t>
  </si>
  <si>
    <t>1.3.6</t>
  </si>
  <si>
    <t>KONSTRUKSI DALAM PENGERJAAN</t>
  </si>
  <si>
    <t>1.3.6.01</t>
  </si>
  <si>
    <t>TOTAL</t>
  </si>
  <si>
    <t>DAFTAR MUTASI ASET TETAP</t>
  </si>
  <si>
    <t>Kepemilikan</t>
  </si>
  <si>
    <t>Kode</t>
  </si>
  <si>
    <t>No. Reg</t>
  </si>
  <si>
    <t>Spesifikasi Barang</t>
  </si>
  <si>
    <t>Cara Peroleh</t>
  </si>
  <si>
    <t>Tanggal Peroleh</t>
  </si>
  <si>
    <t>Ukuran Barang</t>
  </si>
  <si>
    <t>Satuan</t>
  </si>
  <si>
    <t>Mutasi Perubahan</t>
  </si>
  <si>
    <t>Ket</t>
  </si>
  <si>
    <t>Lokasi</t>
  </si>
  <si>
    <t>Barang</t>
  </si>
  <si>
    <t>Jenis Barang</t>
  </si>
  <si>
    <t>Merk/Tipe</t>
  </si>
  <si>
    <t>Bahan</t>
  </si>
  <si>
    <t>Brg</t>
  </si>
  <si>
    <t>Nilai</t>
  </si>
  <si>
    <t>Campuran</t>
  </si>
  <si>
    <t>Pembelian</t>
  </si>
  <si>
    <t>JUMLAH</t>
  </si>
  <si>
    <t>Mengetahui</t>
  </si>
  <si>
    <t>PENGURUS BARANG</t>
  </si>
  <si>
    <t>LG</t>
  </si>
  <si>
    <t>00002</t>
  </si>
  <si>
    <t>Printer</t>
  </si>
  <si>
    <t>00001</t>
  </si>
  <si>
    <t>Scanner</t>
  </si>
  <si>
    <t>cannon</t>
  </si>
  <si>
    <t>Sharp</t>
  </si>
  <si>
    <t>Mesin Penghancur Kertas</t>
  </si>
  <si>
    <t>00003</t>
  </si>
  <si>
    <t>Sepeda Motor</t>
  </si>
  <si>
    <t>Besi</t>
  </si>
  <si>
    <t>00004</t>
  </si>
  <si>
    <t>Kayu</t>
  </si>
  <si>
    <t>Kipas Angin</t>
  </si>
  <si>
    <t>Plastik</t>
  </si>
  <si>
    <t>Besi/Busa</t>
  </si>
  <si>
    <t>2008</t>
  </si>
  <si>
    <t>2003</t>
  </si>
  <si>
    <t>-</t>
  </si>
  <si>
    <t>Kursi Kerja Pejabat Eselon IV</t>
  </si>
  <si>
    <t>Kursi Lipat</t>
  </si>
  <si>
    <t>2006</t>
  </si>
  <si>
    <t>00005</t>
  </si>
  <si>
    <t>No.</t>
  </si>
  <si>
    <t>PEMBELIAN</t>
  </si>
  <si>
    <t>campuran</t>
  </si>
  <si>
    <t>besi</t>
  </si>
  <si>
    <t>kayu</t>
  </si>
  <si>
    <t>Melamin</t>
  </si>
  <si>
    <t>Canon</t>
  </si>
  <si>
    <t>2005</t>
  </si>
  <si>
    <t>Jam Dinding</t>
  </si>
  <si>
    <t>2007</t>
  </si>
  <si>
    <t>Mesin Ketik</t>
  </si>
  <si>
    <t>Nomor</t>
  </si>
  <si>
    <t>Status Tanah</t>
  </si>
  <si>
    <t>Penggunaan</t>
  </si>
  <si>
    <t>Harga</t>
  </si>
  <si>
    <t>Keterangan</t>
  </si>
  <si>
    <t>Kode Barang</t>
  </si>
  <si>
    <t>Register</t>
  </si>
  <si>
    <t>Hak</t>
  </si>
  <si>
    <t>Sertifikat</t>
  </si>
  <si>
    <t>Sawah</t>
  </si>
  <si>
    <t>Kantor</t>
  </si>
  <si>
    <t>0001</t>
  </si>
  <si>
    <t>Hak Pakai</t>
  </si>
  <si>
    <t>1.3.1.01.02.07.001</t>
  </si>
  <si>
    <t>1.3.1.01.01.04.001</t>
  </si>
  <si>
    <t>0002</t>
  </si>
  <si>
    <t>0003</t>
  </si>
  <si>
    <t>0004</t>
  </si>
  <si>
    <t>0005</t>
  </si>
  <si>
    <t>0006</t>
  </si>
  <si>
    <t>Jumlah Barang</t>
  </si>
  <si>
    <t>Tahun Pembelian</t>
  </si>
  <si>
    <t xml:space="preserve">Kondisi (B,RR,RB) </t>
  </si>
  <si>
    <t>Pabrik</t>
  </si>
  <si>
    <t>Rangka</t>
  </si>
  <si>
    <t>Mesin</t>
  </si>
  <si>
    <t>Polisi</t>
  </si>
  <si>
    <t>BPKB</t>
  </si>
  <si>
    <t>B</t>
  </si>
  <si>
    <t>Honda Win</t>
  </si>
  <si>
    <t>RB</t>
  </si>
  <si>
    <t>Filling Kabinet</t>
  </si>
  <si>
    <t>Lemari arsip</t>
  </si>
  <si>
    <t>Meja Rapat</t>
  </si>
  <si>
    <t>Meja Komputer</t>
  </si>
  <si>
    <t>TV LED</t>
  </si>
  <si>
    <t>Tape Radio</t>
  </si>
  <si>
    <t>Sound System</t>
  </si>
  <si>
    <t>Lap Top</t>
  </si>
  <si>
    <t>Laptop</t>
  </si>
  <si>
    <t>Lenovo</t>
  </si>
  <si>
    <t>Nasional</t>
  </si>
  <si>
    <t>Tahun Perolehan</t>
  </si>
  <si>
    <t>Dokumen Gedung</t>
  </si>
  <si>
    <t>Asal Usul</t>
  </si>
  <si>
    <t>Tanggal</t>
  </si>
  <si>
    <t>Tidak</t>
  </si>
  <si>
    <t>138</t>
  </si>
  <si>
    <t>2013</t>
  </si>
  <si>
    <t>2017</t>
  </si>
  <si>
    <t>Baik</t>
  </si>
  <si>
    <t>2019</t>
  </si>
  <si>
    <t>1.3.3.01.01.01.001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</si>
  <si>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</si>
  <si>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</si>
  <si>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</si>
  <si>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</si>
  <si>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</si>
  <si>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</si>
  <si>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</si>
  <si>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</si>
  <si>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</si>
  <si>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</si>
  <si>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</si>
  <si>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</si>
  <si>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Kursi Rapat (Plastik)</t>
  </si>
  <si>
    <t>00061</t>
  </si>
  <si>
    <t>2018</t>
  </si>
  <si>
    <t>2016</t>
  </si>
  <si>
    <t>2012</t>
  </si>
  <si>
    <t>2011</t>
  </si>
  <si>
    <t>Miyako</t>
  </si>
  <si>
    <t>2015</t>
  </si>
  <si>
    <t>2009</t>
  </si>
  <si>
    <t>Epson</t>
  </si>
  <si>
    <t>2014</t>
  </si>
  <si>
    <t>Jumlah</t>
  </si>
  <si>
    <t>Konstruksi Bangunan</t>
  </si>
  <si>
    <t>Pembidangan Barang</t>
  </si>
  <si>
    <t>Nilai ( Rp. )</t>
  </si>
  <si>
    <t>TOTAL  :</t>
  </si>
  <si>
    <t>REKAPITULASI JUMLAH MUTASI ASET TAK BERWUJUD / ATB</t>
  </si>
  <si>
    <t>SOFTWARE</t>
  </si>
  <si>
    <t>Lokasi : KELURAHAN JOGOYUDAN (13215006)</t>
  </si>
  <si>
    <t>LURAH JOGOYUDAN</t>
  </si>
  <si>
    <t>NIP. 19640225 198603 1 011</t>
  </si>
  <si>
    <t>Kabupaten</t>
  </si>
  <si>
    <t>Satuan Kerja</t>
  </si>
  <si>
    <t>No. Urut</t>
  </si>
  <si>
    <t>Merk/Type</t>
  </si>
  <si>
    <t>Rak Kayu</t>
  </si>
  <si>
    <t>Meja Mesin Ketik</t>
  </si>
  <si>
    <t>Meja Panjang</t>
  </si>
  <si>
    <t>00163</t>
  </si>
  <si>
    <t>Meja Kursi Tamu</t>
  </si>
  <si>
    <t>Ten</t>
  </si>
  <si>
    <t>CPU / Komputer</t>
  </si>
  <si>
    <t>Aibo</t>
  </si>
  <si>
    <t>Monitor / Komputer</t>
  </si>
  <si>
    <t>Samtron</t>
  </si>
  <si>
    <t>Printer / Komputer</t>
  </si>
  <si>
    <t>Meja Kerja Pejabat Es. IV</t>
  </si>
  <si>
    <t>Meja Kerja Staf/Non Struktural</t>
  </si>
  <si>
    <t>Lemari Buku Perpustakaan</t>
  </si>
  <si>
    <t>Handy Talky</t>
  </si>
  <si>
    <t>Aicom</t>
  </si>
  <si>
    <t>No</t>
  </si>
  <si>
    <t>0</t>
  </si>
  <si>
    <t/>
  </si>
  <si>
    <t>REKAPITULASI JUMLAH MUTASI ASET EKSTRA KOMPTABEL</t>
  </si>
  <si>
    <t>NAMA SKPD</t>
  </si>
  <si>
    <t>:</t>
  </si>
  <si>
    <t>3.05.09.04 - KELURAHAN JOGOYUDAN</t>
  </si>
  <si>
    <t>KODE LOKASI</t>
  </si>
  <si>
    <t>13215006 - KELURAHAN JOGOYUDAN</t>
  </si>
  <si>
    <t>Jenis Barang / 
Nama Barang</t>
  </si>
  <si>
    <t>Luas
(M2)</t>
  </si>
  <si>
    <t>Tahun
Pengadaan</t>
  </si>
  <si>
    <t>Letak /
Alamat</t>
  </si>
  <si>
    <t>Nama Lokasi</t>
  </si>
  <si>
    <t>2</t>
  </si>
  <si>
    <t>9</t>
  </si>
  <si>
    <t>Tanah Bangunan Gedung Pemerintah</t>
  </si>
  <si>
    <t>580</t>
  </si>
  <si>
    <t>1979</t>
  </si>
  <si>
    <t>Jl. Diponegoro</t>
  </si>
  <si>
    <t>06/12/1993</t>
  </si>
  <si>
    <t>pembelian</t>
  </si>
  <si>
    <t>Aset Tetap</t>
  </si>
  <si>
    <t>KELURAHAN JOGOYUDAN</t>
  </si>
  <si>
    <t>Tanah Eks Bengkok Kelurahan</t>
  </si>
  <si>
    <t>1975</t>
  </si>
  <si>
    <t>Jl. Patian Jogoyudan</t>
  </si>
  <si>
    <t>26/04/1995</t>
  </si>
  <si>
    <t>Jl. Bengawan Solo Jogoyudan</t>
  </si>
  <si>
    <t>16/10/1995</t>
  </si>
  <si>
    <t>MENGETAHUI</t>
  </si>
  <si>
    <t>LUMAJANG, 30 Juni 2021</t>
  </si>
  <si>
    <t>KEPALA SKPD</t>
  </si>
  <si>
    <t>JUWARDI,SH</t>
  </si>
  <si>
    <t>TRIO HANDOKO</t>
  </si>
  <si>
    <t>NIP : 19710615 199402 1 001</t>
  </si>
  <si>
    <t>NIP : 19620831 199403 1 007</t>
  </si>
  <si>
    <t>Halaman : 1 dari 1</t>
  </si>
  <si>
    <t>Kode
Barang</t>
  </si>
  <si>
    <t>Nama Barang /
Jenis Barang</t>
  </si>
  <si>
    <t>Nomor
Register</t>
  </si>
  <si>
    <t>Merk /
Type</t>
  </si>
  <si>
    <t>Ukuran / 
CC</t>
  </si>
  <si>
    <t>Tahun
Pembelian</t>
  </si>
  <si>
    <t>Status</t>
  </si>
  <si>
    <t>Asal-usul
Cara Perolehan</t>
  </si>
  <si>
    <t>Bensin</t>
  </si>
  <si>
    <t>2002</t>
  </si>
  <si>
    <t>RUSAK RINGAN</t>
  </si>
  <si>
    <t>MH1HABA182K066610</t>
  </si>
  <si>
    <t>HABAE1065964</t>
  </si>
  <si>
    <t>N 2569 YP</t>
  </si>
  <si>
    <t>Supra X</t>
  </si>
  <si>
    <t>2010</t>
  </si>
  <si>
    <t>MH1JB8113AK512890</t>
  </si>
  <si>
    <t>JB81E1505606</t>
  </si>
  <si>
    <t>H00630024</t>
  </si>
  <si>
    <t>Lain-lain/</t>
  </si>
  <si>
    <t>Yamaha B65</t>
  </si>
  <si>
    <t>MH3SG4610JJ137661</t>
  </si>
  <si>
    <t>G3J1E0213872</t>
  </si>
  <si>
    <t>N 4685 YP</t>
  </si>
  <si>
    <t>Rak Besi</t>
  </si>
  <si>
    <t>Asencio</t>
  </si>
  <si>
    <t>Filling kabinet</t>
  </si>
  <si>
    <t>ASAHI</t>
  </si>
  <si>
    <t>Rak/ Lemari buku</t>
  </si>
  <si>
    <t>Tidak Bermerk</t>
  </si>
  <si>
    <t>kayu +kaca</t>
  </si>
  <si>
    <t>kaca &amp; aluminium</t>
  </si>
  <si>
    <t>Kozure</t>
  </si>
  <si>
    <t>LCD Proyektor</t>
  </si>
  <si>
    <t>Hitachi</t>
  </si>
  <si>
    <t>Meja Kursi staf</t>
  </si>
  <si>
    <t>Kayu, campuran</t>
  </si>
  <si>
    <t>21</t>
  </si>
  <si>
    <t>Kursi Tunggu</t>
  </si>
  <si>
    <t>SKT04</t>
  </si>
  <si>
    <t>22</t>
  </si>
  <si>
    <t>23</t>
  </si>
  <si>
    <t>24</t>
  </si>
  <si>
    <t>Kayu + Spon</t>
  </si>
  <si>
    <t>25</t>
  </si>
  <si>
    <t>26</t>
  </si>
  <si>
    <t>Meja Pelayanan</t>
  </si>
  <si>
    <t>27</t>
  </si>
  <si>
    <t>Kursi Tamu</t>
  </si>
  <si>
    <t>28</t>
  </si>
  <si>
    <t>Kursi Putar</t>
  </si>
  <si>
    <t>TIGER</t>
  </si>
  <si>
    <t>29</t>
  </si>
  <si>
    <t>30</t>
  </si>
  <si>
    <t>31</t>
  </si>
  <si>
    <t>32</t>
  </si>
  <si>
    <t>33</t>
  </si>
  <si>
    <t>34</t>
  </si>
  <si>
    <t>Olimpic</t>
  </si>
  <si>
    <t>35</t>
  </si>
  <si>
    <t>Meja komputer</t>
  </si>
  <si>
    <t>Aktif</t>
  </si>
  <si>
    <t>36</t>
  </si>
  <si>
    <t>37</t>
  </si>
  <si>
    <t>38</t>
  </si>
  <si>
    <t>39</t>
  </si>
  <si>
    <t>AC 1 PK</t>
  </si>
  <si>
    <t>40</t>
  </si>
  <si>
    <t>AC 1/2 PK</t>
  </si>
  <si>
    <t>41</t>
  </si>
  <si>
    <t>42</t>
  </si>
  <si>
    <t>43</t>
  </si>
  <si>
    <t>44</t>
  </si>
  <si>
    <t>Kipas angin</t>
  </si>
  <si>
    <t>SEKAI</t>
  </si>
  <si>
    <t>45</t>
  </si>
  <si>
    <t>46</t>
  </si>
  <si>
    <t>47</t>
  </si>
  <si>
    <t>Polytron</t>
  </si>
  <si>
    <t>48</t>
  </si>
  <si>
    <t>Telivisi / TV</t>
  </si>
  <si>
    <t>49</t>
  </si>
  <si>
    <t>Lexus KM55</t>
  </si>
  <si>
    <t>50</t>
  </si>
  <si>
    <t>Microphone wireless</t>
  </si>
  <si>
    <t>Verite VWM 82</t>
  </si>
  <si>
    <t>51</t>
  </si>
  <si>
    <t>Camera</t>
  </si>
  <si>
    <t>Canon Legria</t>
  </si>
  <si>
    <t>52</t>
  </si>
  <si>
    <t>Tangga Aluminium</t>
  </si>
  <si>
    <t>aLFA</t>
  </si>
  <si>
    <t>Aluminium</t>
  </si>
  <si>
    <t>53</t>
  </si>
  <si>
    <t>gorden</t>
  </si>
  <si>
    <t>4X3</t>
  </si>
  <si>
    <t>KAIN</t>
  </si>
  <si>
    <t>2021</t>
  </si>
  <si>
    <t>ASET TETAP</t>
  </si>
  <si>
    <t>54</t>
  </si>
  <si>
    <t>55</t>
  </si>
  <si>
    <t>56</t>
  </si>
  <si>
    <t>57</t>
  </si>
  <si>
    <t>Meja Kerja Pejabat Eselon IV</t>
  </si>
  <si>
    <t>Multiplex Teaxwod</t>
  </si>
  <si>
    <t>Kayu Jati</t>
  </si>
  <si>
    <t>Bantuan/ BAGIAN UMUM</t>
  </si>
  <si>
    <t>58</t>
  </si>
  <si>
    <t>Satu Biro</t>
  </si>
  <si>
    <t>59</t>
  </si>
  <si>
    <t>Kursi pejabat eselon IV</t>
  </si>
  <si>
    <t>Oscar</t>
  </si>
  <si>
    <t>60</t>
  </si>
  <si>
    <t>Verona</t>
  </si>
  <si>
    <t>61</t>
  </si>
  <si>
    <t>Hidrolis Sandaran Pendek</t>
  </si>
  <si>
    <t>62</t>
  </si>
  <si>
    <t>63</t>
  </si>
  <si>
    <t>Komputer PC</t>
  </si>
  <si>
    <t>HP</t>
  </si>
  <si>
    <t>64</t>
  </si>
  <si>
    <t>ACER</t>
  </si>
  <si>
    <t>65</t>
  </si>
  <si>
    <t>66</t>
  </si>
  <si>
    <t>Komputer PC (e-Finance)</t>
  </si>
  <si>
    <t>67</t>
  </si>
  <si>
    <t>Komputer Legkap</t>
  </si>
  <si>
    <t>P-4 Core 2 Duo</t>
  </si>
  <si>
    <t>68</t>
  </si>
  <si>
    <t>Komputer Set</t>
  </si>
  <si>
    <t>69</t>
  </si>
  <si>
    <t>0007</t>
  </si>
  <si>
    <t>70</t>
  </si>
  <si>
    <t>Thosiba</t>
  </si>
  <si>
    <t>71</t>
  </si>
  <si>
    <t>Asus</t>
  </si>
  <si>
    <t>72</t>
  </si>
  <si>
    <t>F4</t>
  </si>
  <si>
    <t>2020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</si>
  <si>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</si>
  <si>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</si>
  <si>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</si>
  <si>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</si>
  <si>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</si>
  <si>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</si>
  <si>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</si>
  <si>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</si>
  <si>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</si>
  <si>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UPS 900 watt</t>
  </si>
  <si>
    <t>Prolink</t>
  </si>
  <si>
    <t>82</t>
  </si>
  <si>
    <t>83</t>
  </si>
  <si>
    <t>KARTU INVENTARIS BARANG (KIB) C
GEDUNG DAN BANGUNAN
2021</t>
  </si>
  <si>
    <t>LOKASI</t>
  </si>
  <si>
    <t>Kondisi
Bangunan
(B,KB,RB)</t>
  </si>
  <si>
    <t>Luas
Lantai
(M2)</t>
  </si>
  <si>
    <t>Letak / Lokasi
Alamat</t>
  </si>
  <si>
    <t>Status
Tanah</t>
  </si>
  <si>
    <t>Nomor Kode
Tanah</t>
  </si>
  <si>
    <t>Asal-usul</t>
  </si>
  <si>
    <t>Bertingkat /
Tidak</t>
  </si>
  <si>
    <t>Beton /
Tidak</t>
  </si>
  <si>
    <t>Tanggal Dokumen</t>
  </si>
  <si>
    <t>Bangunan Gedung Kantor</t>
  </si>
  <si>
    <t>461</t>
  </si>
  <si>
    <t>JL. DIPONEGORO NO. 58 RT 3 RW 4 JOGOYUDAN LUMAJANG</t>
  </si>
  <si>
    <t>364.331.000,00</t>
  </si>
  <si>
    <t>19620831 199403 1 007</t>
  </si>
  <si>
    <t>Lampiran 2.4</t>
  </si>
  <si>
    <t xml:space="preserve">KARTU INVENTARIS BARANG (KIB) </t>
  </si>
  <si>
    <t>No. KODE LOKASI : 13215006 - KELURAHAN JOGOYUDAN</t>
  </si>
  <si>
    <t>Nama Barang / Jenis Barang</t>
  </si>
  <si>
    <t>Nomor Register</t>
  </si>
  <si>
    <t>Ukuran/ CC</t>
  </si>
  <si>
    <t>Asal-usul Cara Perolehan</t>
  </si>
  <si>
    <t>Jml Barang</t>
  </si>
  <si>
    <t>Harga Perolehan (Rp.)</t>
  </si>
  <si>
    <t>BARANG RUSAK BERAT DIATAS 500.000</t>
  </si>
  <si>
    <t>I. BERNILAI EKONOMIS</t>
  </si>
  <si>
    <t xml:space="preserve">Bernilai ekonomis </t>
  </si>
  <si>
    <t>JUMLAH I</t>
  </si>
  <si>
    <t>II. TIDAK BERNILAI EKONOMIS</t>
  </si>
  <si>
    <t>Tidak bernilai ekonomis</t>
  </si>
  <si>
    <t>JUMLAH II</t>
  </si>
  <si>
    <t>JUMLAH I+II (BARANG RUSAK BERAT DIATAS 500.000)</t>
  </si>
  <si>
    <t>BARANG RUSAK DIBAWAH 500.000</t>
  </si>
  <si>
    <t>JUMLAH I+II (BARANG RUSAK BERAT DIBAWAH 500.000)</t>
  </si>
  <si>
    <t>JUMLAH ASET LAIN - LAIN</t>
  </si>
  <si>
    <t>Catat :</t>
  </si>
  <si>
    <t>MENGETAHUI :</t>
  </si>
  <si>
    <t>B    = Baik</t>
  </si>
  <si>
    <t>RR = Rusak Ringan</t>
  </si>
  <si>
    <t>RB  = Rusak Berat</t>
  </si>
  <si>
    <t>KARTU INVENTARIS BARANG (KIB) B</t>
  </si>
  <si>
    <t>ASET EXSTRAKOMPTABEL</t>
  </si>
  <si>
    <t>Asahi</t>
  </si>
  <si>
    <t>Papan Nama Kantor</t>
  </si>
  <si>
    <t>_</t>
  </si>
  <si>
    <t>Papan Pengumuman</t>
  </si>
  <si>
    <t>Triplek</t>
  </si>
  <si>
    <t>Papan Data Personil]</t>
  </si>
  <si>
    <t>Peta Kelurahan</t>
  </si>
  <si>
    <t>Kursi rapat plastik</t>
  </si>
  <si>
    <t>00121</t>
  </si>
  <si>
    <t>plastik</t>
  </si>
  <si>
    <t>Futura</t>
  </si>
  <si>
    <t>Time Star</t>
  </si>
  <si>
    <t xml:space="preserve">Pembelian </t>
  </si>
  <si>
    <t>Mirado</t>
  </si>
  <si>
    <t>KIpas Angin</t>
  </si>
  <si>
    <t>Gambar Presiden &amp; Wakil</t>
  </si>
  <si>
    <t>Tiang Bendera</t>
  </si>
  <si>
    <t>Dispenser</t>
  </si>
  <si>
    <t>Tempat Air Galon</t>
  </si>
  <si>
    <t>Korden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</si>
  <si>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</si>
  <si>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</si>
  <si>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</si>
  <si>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</si>
  <si>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</si>
  <si>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</si>
  <si>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</si>
  <si>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</si>
  <si>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</si>
  <si>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</si>
  <si>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Kursi rapat besi</t>
  </si>
  <si>
    <t>00141</t>
  </si>
  <si>
    <t>Rakuda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</si>
  <si>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</si>
  <si>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</si>
  <si>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</si>
  <si>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</si>
  <si>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</si>
  <si>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</si>
  <si>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</si>
  <si>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</si>
  <si>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</si>
  <si>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</si>
  <si>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</si>
  <si>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</si>
  <si>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</si>
  <si>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</si>
  <si>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</si>
  <si>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</si>
  <si>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</si>
  <si>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</si>
  <si>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</si>
  <si>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</si>
  <si>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</si>
  <si>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</si>
  <si>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00184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</si>
  <si>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</si>
  <si>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</si>
  <si>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</si>
  <si>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</si>
  <si>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</si>
  <si>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</si>
  <si>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</si>
  <si>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</si>
  <si>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</si>
  <si>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</si>
  <si>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</si>
  <si>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</si>
  <si>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</si>
  <si>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</si>
  <si>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</si>
  <si>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</si>
  <si>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</si>
  <si>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</si>
  <si>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</si>
  <si>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</si>
  <si>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</si>
  <si>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</si>
  <si>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</si>
  <si>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</si>
  <si>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</si>
  <si>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</si>
  <si>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</si>
  <si>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White Board</t>
  </si>
  <si>
    <t>144</t>
  </si>
  <si>
    <t>145</t>
  </si>
  <si>
    <t>Kursi Kerja Pejabat Es. IV</t>
  </si>
  <si>
    <t>146</t>
  </si>
  <si>
    <t>147</t>
  </si>
  <si>
    <t>148</t>
  </si>
  <si>
    <t>149</t>
  </si>
  <si>
    <t>150</t>
  </si>
  <si>
    <t>151</t>
  </si>
  <si>
    <t>Pesawat  Telpon</t>
  </si>
  <si>
    <t>152</t>
  </si>
  <si>
    <t>KARTU INVENTARIS BARANG (KIB) D
JALAN, IRIGASI DAN JARINGAN
2021</t>
  </si>
  <si>
    <t>Konstruksi</t>
  </si>
  <si>
    <t>Panjang
(m)</t>
  </si>
  <si>
    <t>Lebar
(m)</t>
  </si>
  <si>
    <t>Luas
(m2)</t>
  </si>
  <si>
    <t>Nomor Kode Tanah</t>
  </si>
  <si>
    <t>Asal usul</t>
  </si>
  <si>
    <t>Kondisi
(B,KB,RB)</t>
  </si>
  <si>
    <t>Tgl Dokumen</t>
  </si>
  <si>
    <t>Nomor Dokumen</t>
  </si>
  <si>
    <t>Jalan Desa</t>
  </si>
  <si>
    <t>1.3.4.01.01.05.001</t>
  </si>
  <si>
    <t>0,17</t>
  </si>
  <si>
    <t>250</t>
  </si>
  <si>
    <t>42,25</t>
  </si>
  <si>
    <t>Jl. Setail</t>
  </si>
  <si>
    <t>602.1/259/427.91.04/2019</t>
  </si>
  <si>
    <t>65.255.138,56</t>
  </si>
  <si>
    <t>0,26</t>
  </si>
  <si>
    <t>230</t>
  </si>
  <si>
    <t>58,65</t>
  </si>
  <si>
    <t>Jl. Indragiri</t>
  </si>
  <si>
    <t>90.584.943,77</t>
  </si>
  <si>
    <t>0,11</t>
  </si>
  <si>
    <t>220</t>
  </si>
  <si>
    <t>23,98</t>
  </si>
  <si>
    <t>Jl. Ciliwung Terusan</t>
  </si>
  <si>
    <t>37.037.117,67</t>
  </si>
  <si>
    <t>192.877.200,00</t>
  </si>
  <si>
    <t>REKAPITULASI JUMLAH MUTASI ASET LAIN - LAIN</t>
  </si>
  <si>
    <t>SKPD : KELURAHAN JOGOYUDAN</t>
  </si>
  <si>
    <t>:  L u m a j a n g</t>
  </si>
  <si>
    <t>:  13215006    -   SKPD : KANTOR KELURAHAN JOGOYUDAN</t>
  </si>
  <si>
    <t>:  12 - PEMERINTAH KABUPATEN / KOTA - LUMAJANG</t>
  </si>
  <si>
    <t>HAK CIPTA/PATEN</t>
  </si>
  <si>
    <t>LISENSI/FRANCHISE</t>
  </si>
  <si>
    <t>HASIL KAJIAN/PERENCANAAN</t>
  </si>
  <si>
    <t>SKPD :  KANTOR KELURAHAN JOGOYUDAN</t>
  </si>
  <si>
    <t xml:space="preserve">KARTU INVENTARIS BARANG (KIB) A </t>
  </si>
  <si>
    <t>ASET LAIN LAIN</t>
  </si>
  <si>
    <t>EKSTRAKOMPTABEL</t>
  </si>
  <si>
    <t>Mengetahui ,</t>
  </si>
  <si>
    <t xml:space="preserve">PENGURUS BARANG </t>
  </si>
  <si>
    <t xml:space="preserve"> PERALATAN DAN MESIN</t>
  </si>
  <si>
    <t>Unit  -  Lokasi</t>
  </si>
  <si>
    <t>K e p e m i l i k a n</t>
  </si>
  <si>
    <r>
      <t xml:space="preserve">:  </t>
    </r>
    <r>
      <rPr>
        <sz val="12"/>
        <color indexed="8"/>
        <rFont val="Arial Narrow"/>
        <family val="2"/>
      </rPr>
      <t>13215006 - KELURAHAN JOGOYUDAN</t>
    </r>
  </si>
  <si>
    <r>
      <t xml:space="preserve">:  </t>
    </r>
    <r>
      <rPr>
        <sz val="12"/>
        <color indexed="8"/>
        <rFont val="Arial Narrow"/>
        <family val="2"/>
      </rPr>
      <t>12 - PEMERINTAH KABUPATEN / KOTA</t>
    </r>
  </si>
  <si>
    <t>Keadaan Awal  01 Januari 2021</t>
  </si>
  <si>
    <t>3050904 - KELURAHAN JOGOYUDAN</t>
  </si>
  <si>
    <t>Meja Kerja Pejabat Es IV</t>
  </si>
  <si>
    <t xml:space="preserve"> - Alat - Alat Besar</t>
  </si>
  <si>
    <t xml:space="preserve"> - Alat - Alat Angkutan</t>
  </si>
  <si>
    <t xml:space="preserve"> - Alat - Alat Bengkel dan Alat Ukur</t>
  </si>
  <si>
    <t xml:space="preserve"> - Alat - Alat Pertanian</t>
  </si>
  <si>
    <t xml:space="preserve"> - Alat - Alat Kantor dan Rumah Tangga</t>
  </si>
  <si>
    <t xml:space="preserve"> - Alat - Alat Studio, Komunikasi dan Pemancar</t>
  </si>
  <si>
    <t xml:space="preserve"> - Alat - Alat Kedokteran dan Kesehatan</t>
  </si>
  <si>
    <t xml:space="preserve"> - Alat - Alat Laboratorium</t>
  </si>
  <si>
    <t xml:space="preserve"> - Alat - Alat Persenjataan/Keamanan</t>
  </si>
  <si>
    <t xml:space="preserve"> - Komputer</t>
  </si>
  <si>
    <t xml:space="preserve"> - Alat Eksplorasi</t>
  </si>
  <si>
    <t xml:space="preserve"> - Alat Pengeboran</t>
  </si>
  <si>
    <t xml:space="preserve"> - Alat Produksi, Pengolahan dan Pemurnian</t>
  </si>
  <si>
    <t xml:space="preserve"> - Alat Bantu Eksplorasi</t>
  </si>
  <si>
    <t xml:space="preserve"> - Alat Keselamatan Kerja</t>
  </si>
  <si>
    <t xml:space="preserve"> - Alat Peraga</t>
  </si>
  <si>
    <t xml:space="preserve"> - Peralatan Proses/Produksi</t>
  </si>
  <si>
    <t xml:space="preserve"> - Rambu-Rambu</t>
  </si>
  <si>
    <t xml:space="preserve"> - Peralatan Olah raga</t>
  </si>
  <si>
    <t xml:space="preserve"> - Bangunan Gedung</t>
  </si>
  <si>
    <t xml:space="preserve"> - Monumen</t>
  </si>
  <si>
    <t xml:space="preserve"> - Bangunan Menara</t>
  </si>
  <si>
    <t xml:space="preserve"> - Tugu Titik Kontrol/Pasti</t>
  </si>
  <si>
    <t xml:space="preserve"> - Jalan dan Jembatan</t>
  </si>
  <si>
    <t xml:space="preserve"> - Bangunan Air</t>
  </si>
  <si>
    <t xml:space="preserve"> - Instalasi</t>
  </si>
  <si>
    <t xml:space="preserve"> - Jaringan</t>
  </si>
  <si>
    <t xml:space="preserve"> - Buku dan Perpustakaan</t>
  </si>
  <si>
    <t xml:space="preserve"> - Barang Bercorak Kesenian dan Kebudayaan</t>
  </si>
  <si>
    <t xml:space="preserve"> - Hewan</t>
  </si>
  <si>
    <t xml:space="preserve"> - Biota Perairan</t>
  </si>
  <si>
    <t xml:space="preserve"> - Tanaman</t>
  </si>
  <si>
    <t xml:space="preserve"> - Barang Koleksi Non Budaya</t>
  </si>
  <si>
    <t>Aset Tetap dalam Renovasi</t>
  </si>
  <si>
    <t>- Kontruksi dalam Pengerjaan</t>
  </si>
  <si>
    <t xml:space="preserve"> - Tanah</t>
  </si>
  <si>
    <t>Meja Periksa Pasien</t>
  </si>
  <si>
    <t>Stetoscope (Alat Kedokteran Umum)</t>
  </si>
  <si>
    <t>littman classic III</t>
  </si>
  <si>
    <t>Tensimeter</t>
  </si>
  <si>
    <t>Timbangan Badan (Alat Kedokteran Umum)</t>
  </si>
  <si>
    <t>1.3.2.07.01.01.010</t>
  </si>
  <si>
    <t>onemed elegan</t>
  </si>
  <si>
    <t>Electrik Thermometer</t>
  </si>
  <si>
    <t>Keadaan Akhir tahun 2021</t>
  </si>
  <si>
    <t>Tanah Untuk Makam Umum</t>
  </si>
  <si>
    <t>1.3.1.01.03.12.005</t>
  </si>
  <si>
    <t>Jl. Makam</t>
  </si>
  <si>
    <t>Pemakaman Umum</t>
  </si>
  <si>
    <t>Bangunan Posyandu</t>
  </si>
  <si>
    <t>1.3.3.01.01.06.015</t>
  </si>
  <si>
    <t>.1</t>
  </si>
  <si>
    <t>.3</t>
  </si>
  <si>
    <t>.4</t>
  </si>
  <si>
    <t>153</t>
  </si>
  <si>
    <t>154</t>
  </si>
  <si>
    <t>155</t>
  </si>
  <si>
    <t>Penyemprot Otomatis (Automatic Sprayer)</t>
  </si>
  <si>
    <t xml:space="preserve">Baik </t>
  </si>
  <si>
    <t>Lemari Es</t>
  </si>
  <si>
    <t>Timbangan Bayi</t>
  </si>
  <si>
    <t>00007</t>
  </si>
  <si>
    <t>00019</t>
  </si>
  <si>
    <t>Termometer digital</t>
  </si>
  <si>
    <t>DAFTAR MUTASI EKSTRAKOMTABLE</t>
  </si>
  <si>
    <t>SKPD  : KANTOR KELURAHAN JOGOYUDAN</t>
  </si>
  <si>
    <t xml:space="preserve">Unit Lokasi </t>
  </si>
  <si>
    <t xml:space="preserve">Kepemilikan </t>
  </si>
  <si>
    <t>: 13215006-  KELURAHAN JOGOYUDAN</t>
  </si>
  <si>
    <t>: 12- PEMERINTAH KAB/KOTA</t>
  </si>
  <si>
    <t>00020</t>
  </si>
  <si>
    <t>156</t>
  </si>
  <si>
    <t>157</t>
  </si>
  <si>
    <t>158</t>
  </si>
  <si>
    <t>159</t>
  </si>
  <si>
    <t>1.5.4.01.01.01.002</t>
  </si>
  <si>
    <t>Lumajang, 30 Juni 2022</t>
  </si>
  <si>
    <t>SHOFYAN HADI A.Md.Kl.S.M</t>
  </si>
  <si>
    <t>NIP. 19770528 201001 1 009</t>
  </si>
  <si>
    <t>AKHMAT ZAINURI S.H</t>
  </si>
  <si>
    <t>NIP.19701204 200701 1 005</t>
  </si>
  <si>
    <t>1.3.2.05.01.01.001</t>
  </si>
  <si>
    <t>1.3.2.05.01.04.005</t>
  </si>
  <si>
    <t>1.3.2.05.01.05.003</t>
  </si>
  <si>
    <t>1.3.2.05.01.05.077</t>
  </si>
  <si>
    <t>1.3.2.05.01.05.005</t>
  </si>
  <si>
    <t>1.3.2.05.01.05.009</t>
  </si>
  <si>
    <t>1.3.2.05.02.01.005</t>
  </si>
  <si>
    <t>1.3.2.05.02.01.030</t>
  </si>
  <si>
    <t>1.3.2.05.02.01.036</t>
  </si>
  <si>
    <t>1.3.2.05.02.02.003</t>
  </si>
  <si>
    <t>1.3.2.05.02.04.006</t>
  </si>
  <si>
    <t>1.3.2.05.02.06.029</t>
  </si>
  <si>
    <t>1.3.2.05.02.06.032</t>
  </si>
  <si>
    <t>1.3.2.05.02.06.038</t>
  </si>
  <si>
    <t>1.3.2.05.02.06.077</t>
  </si>
  <si>
    <t>1.3.2.05.02.01.050</t>
  </si>
  <si>
    <t>1.3.2.05.03.03.006</t>
  </si>
  <si>
    <t>1.3.2.06.02.01.003</t>
  </si>
  <si>
    <t>1.3.2.07.01.01.005</t>
  </si>
  <si>
    <t>1.3.2.07.01.01.009</t>
  </si>
  <si>
    <t>1.3.2.08.01.11.104</t>
  </si>
  <si>
    <t>1.3.2.08.01.56.083</t>
  </si>
  <si>
    <t>Keadaan Awal ( 01 Januari 2022 )</t>
  </si>
  <si>
    <t>Keadaan Akhir ( 30 Juni 2022 )</t>
  </si>
  <si>
    <t>1.5.4.01.01.01.001</t>
  </si>
  <si>
    <t>Tanah Rusak Berat</t>
  </si>
  <si>
    <t xml:space="preserve"> Buah / Set</t>
  </si>
  <si>
    <t>Peralatan dan Mesin Rusak Berat</t>
  </si>
  <si>
    <t xml:space="preserve"> Buah </t>
  </si>
  <si>
    <t>1.5.4.01.01.01.003</t>
  </si>
  <si>
    <t>Gedung dan Bangunan Rusak Berat</t>
  </si>
  <si>
    <t>1.5.4.01.01.01.004</t>
  </si>
  <si>
    <t>Jalan, Irigasi dan Jaringan Rusak Berat</t>
  </si>
  <si>
    <t>1.5.4.01.01.01.005</t>
  </si>
  <si>
    <t>Aset Tetap Lainnya Rusak Berat</t>
  </si>
  <si>
    <t>Lokasi  : KELURAHAN JOGOYUDAN</t>
  </si>
  <si>
    <t xml:space="preserve"> GOLONGAN TANAH</t>
  </si>
  <si>
    <t xml:space="preserve"> Bidang</t>
  </si>
  <si>
    <t>1.3.1.01.</t>
  </si>
  <si>
    <t xml:space="preserve"> GOLONGAN PERALATAN DAN MESIN</t>
  </si>
  <si>
    <t>1.3.2.01.</t>
  </si>
  <si>
    <t>ALAT  BESAR</t>
  </si>
  <si>
    <t>1.3.2.02.</t>
  </si>
  <si>
    <t>ALAT  ANGKUTAN</t>
  </si>
  <si>
    <t>1.3.2.03.</t>
  </si>
  <si>
    <t>ALAT  BENGKEL DAN  ALAT  UKUR</t>
  </si>
  <si>
    <t>1.3.2.04.</t>
  </si>
  <si>
    <t>ALAT  PERTANIAN</t>
  </si>
  <si>
    <t>1.3.2.05.</t>
  </si>
  <si>
    <t>ALAT  KANTOR DAN  RUMAH TANGGA</t>
  </si>
  <si>
    <t>1.3.2.06.</t>
  </si>
  <si>
    <t>ALAT  STUDIO, KOMUNIKASI DAN PEMANCAR</t>
  </si>
  <si>
    <t>1.3.2.07.</t>
  </si>
  <si>
    <t>ALAT  KEDOKTERAN DAN  KESEHATAN</t>
  </si>
  <si>
    <t>1.3.2.08.</t>
  </si>
  <si>
    <t>ALAT  LABORATORIUM</t>
  </si>
  <si>
    <t>1.3.2.09.</t>
  </si>
  <si>
    <t>ALAT  PERSENJATAAN</t>
  </si>
  <si>
    <t>1.3.2.10.</t>
  </si>
  <si>
    <t>KOMPUTER</t>
  </si>
  <si>
    <t>1.3.2.11.</t>
  </si>
  <si>
    <t>ALAT  EKSPLORASI</t>
  </si>
  <si>
    <t>1.3.2.12.</t>
  </si>
  <si>
    <t>ALAT  PENGEBORAN</t>
  </si>
  <si>
    <t>1.3.2.13.</t>
  </si>
  <si>
    <t>ALAT  PRODUKSI,  PENGOLAHAN DAN PEMURNIAN</t>
  </si>
  <si>
    <t>1.3.2.14.</t>
  </si>
  <si>
    <t>ALAT  BANTU EKSPLORASI</t>
  </si>
  <si>
    <t>1.3.2.15.</t>
  </si>
  <si>
    <t>ALAT  KESELAMATAN KERJA</t>
  </si>
  <si>
    <t>1.3.2.16.</t>
  </si>
  <si>
    <t>ALAT  PERAGA</t>
  </si>
  <si>
    <t>1.3.2.17.</t>
  </si>
  <si>
    <t>PERALATAN PROSES/PRODUKSI</t>
  </si>
  <si>
    <t>1.3.2.18.</t>
  </si>
  <si>
    <t>RAMBU - RAMBU</t>
  </si>
  <si>
    <t>1.3.2.19.</t>
  </si>
  <si>
    <t>PERALATAN OLAH RAGA</t>
  </si>
  <si>
    <t xml:space="preserve"> GOLONGAN GEDUNG DAN BANGUNAN</t>
  </si>
  <si>
    <t>1.3.3.01.</t>
  </si>
  <si>
    <t>1.3.3.02.</t>
  </si>
  <si>
    <t>1.3.3.03.</t>
  </si>
  <si>
    <t>BANGUNAN MENARA</t>
  </si>
  <si>
    <t>1.3.3.04.</t>
  </si>
  <si>
    <t>TUGU TITIK  KONTROL/PASTI</t>
  </si>
  <si>
    <t xml:space="preserve"> GOLONGAN JALAN. IRIGASI, DAN JARINGAN</t>
  </si>
  <si>
    <t>1.3.4.01.</t>
  </si>
  <si>
    <t>JALAN DAN  JEMBATAN</t>
  </si>
  <si>
    <t>1.3.4.02.</t>
  </si>
  <si>
    <t>BANGUNAN AIR</t>
  </si>
  <si>
    <t>1.3.4.03.</t>
  </si>
  <si>
    <t>1.3.4.04.</t>
  </si>
  <si>
    <t xml:space="preserve"> GOLONGAN ASET TETAP LAINNYA</t>
  </si>
  <si>
    <t>1.3.5.01.</t>
  </si>
  <si>
    <t>BAHAN PERPUSTAKAAN</t>
  </si>
  <si>
    <t>1.3.5.02.</t>
  </si>
  <si>
    <t>BARANG BERCORAK KESENIAN/KEBUDAYAAN/OLAHRAGA</t>
  </si>
  <si>
    <t>1.3.5.03.</t>
  </si>
  <si>
    <t>HEWAN</t>
  </si>
  <si>
    <t xml:space="preserve"> Ekor / Buah</t>
  </si>
  <si>
    <t>1.3.5.04.</t>
  </si>
  <si>
    <t>BIOTA PERAIRAN</t>
  </si>
  <si>
    <t>1.3.5.05.</t>
  </si>
  <si>
    <t>TANAMAN</t>
  </si>
  <si>
    <t>1.3.5.06.</t>
  </si>
  <si>
    <t>BARANG KOLEKSI NON  BUDAYA</t>
  </si>
  <si>
    <t>1.3.5.07.</t>
  </si>
  <si>
    <t>ASET TETAP DALAM RENOVASI</t>
  </si>
  <si>
    <t xml:space="preserve"> GOLONGAN KONSTRUKSI DALAM PENGERJAAN</t>
  </si>
  <si>
    <t>1.3.6.01.</t>
  </si>
  <si>
    <t>SHOFYAN HADI A.Md.Kl.,S.M</t>
  </si>
  <si>
    <t>Tahun Anggaran 2022</t>
  </si>
  <si>
    <t>Periode Semester 1</t>
  </si>
  <si>
    <t>Keadaan Awal 1 Januari 2022</t>
  </si>
  <si>
    <t>Keadaan Awal 30 Juni 2022</t>
  </si>
  <si>
    <t>TAHUN ANGGARAN 2022</t>
  </si>
  <si>
    <t>Kondisi Awal 01 - 01 - 2022</t>
  </si>
  <si>
    <t>Kondisi Akhir           30 Juni 2022</t>
  </si>
  <si>
    <t>SHOFYAN HADI S.Md.Kl.S.M</t>
  </si>
  <si>
    <t>NIP :  19701204 200701 1 005</t>
  </si>
  <si>
    <t>LUMAJANG,30 Juni 2022</t>
  </si>
  <si>
    <t>AKHMAT ZAINUTI. S.H</t>
  </si>
  <si>
    <t>NIP 19701204 200701 1 005</t>
  </si>
  <si>
    <t>SHOFYAN HADI A.Md.Kl., S.M</t>
  </si>
  <si>
    <t>NIP. 19701204 200701 1 005</t>
  </si>
  <si>
    <t>SHOFYAN HADI A.Md,Kl.S.M</t>
  </si>
  <si>
    <t xml:space="preserve">Periode semester 1 </t>
  </si>
  <si>
    <t>KARTU INVENTARIS BARANG (KIB) C
GEDUNG DAN BANGUNAN
Periode Semester 1</t>
  </si>
  <si>
    <t xml:space="preserve">KARTU INVENTARIS BARANG (KIB) D
JALAN, IRIGASI DAN JARINGAN
SEMESTER 1   </t>
  </si>
  <si>
    <t>TA 2022</t>
  </si>
  <si>
    <t>LUMAJANG, 30 Juni 2022</t>
  </si>
  <si>
    <t>Sertifikat dalam proses</t>
  </si>
  <si>
    <t>N 5119 YP</t>
  </si>
  <si>
    <t>O-02404254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</si>
</sst>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* #,##0_);_(* \(#,##0\);_(* &quot;-&quot;_);_(@_)"/>
    <numFmt numFmtId="168" formatCode="_(* #,##0.00_);_(* \(#,##0.00\);_(* &quot;-&quot;??_);_(@_)"/>
    <numFmt numFmtId="169" formatCode="&quot;Rp&quot;#,##0_);[Red]\(&quot;Rp&quot;#,##0\)"/>
    <numFmt numFmtId="170" formatCode="&quot;Rp&quot;#,##0.00_);\(&quot;Rp&quot;#,##0.00\)"/>
    <numFmt numFmtId="171" formatCode="_(* #,##0_);_(* \(#,##0\);_(* &quot;-&quot;??_);_(@_)"/>
    <numFmt numFmtId="172" formatCode="yyyy"/>
    <numFmt numFmtId="173" formatCode="_(* #,##0.00_);_(* \(#,##0.00\);_(* &quot;-&quot;_);_(@_)"/>
  </numFmts>
  <fonts count="87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rgb="FF080000"/>
      <name val="Arial"/>
      <family val="2"/>
    </font>
    <font>
      <b/>
      <sz val="8"/>
      <color rgb="FF080000"/>
      <name val="Arial"/>
      <family val="2"/>
    </font>
    <font>
      <sz val="8"/>
      <color rgb="FF080000"/>
      <name val="Arial"/>
      <family val="2"/>
    </font>
    <font>
      <sz val="1"/>
      <color rgb="FF080000"/>
      <name val="Arial"/>
      <family val="2"/>
    </font>
    <font>
      <sz val="12"/>
      <color rgb="FF000000"/>
      <name val="Arial"/>
      <family val="2"/>
    </font>
    <font>
      <b/>
      <sz val="10"/>
      <color rgb="FF080000"/>
      <name val="Arial"/>
      <family val="2"/>
    </font>
    <font>
      <b/>
      <sz val="8"/>
      <color rgb="FF080000"/>
      <name val="Arial"/>
      <family val="2"/>
    </font>
    <font>
      <sz val="8"/>
      <color rgb="FF080000"/>
      <name val="Arial"/>
      <family val="2"/>
    </font>
    <font>
      <sz val="1"/>
      <color rgb="FF080000"/>
      <name val="Arial"/>
      <family val="2"/>
    </font>
    <font>
      <sz val="11"/>
      <color theme="1"/>
      <name val="Times New Roman"/>
      <family val="1"/>
    </font>
    <font>
      <u/>
      <sz val="12"/>
      <color theme="1"/>
      <name val="Arial"/>
      <family val="2"/>
    </font>
    <font>
      <sz val="10"/>
      <color rgb="FF000000"/>
      <name val="Arial"/>
      <family val="2"/>
    </font>
    <font>
      <b/>
      <sz val="9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rgb="FF00000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/>
      <sz val="1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b/>
      <sz val="12"/>
      <color rgb="FF000000"/>
      <name val="Arial Narrow"/>
      <family val="2"/>
    </font>
    <font>
      <b/>
      <u/>
      <sz val="10"/>
      <color theme="1"/>
      <name val="Arial Narrow"/>
      <family val="2"/>
    </font>
    <font>
      <sz val="12"/>
      <color theme="1"/>
      <name val="Arial Narrow"/>
      <family val="2"/>
    </font>
    <font>
      <i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rgb="FF080000"/>
      <name val="Arial Narrow"/>
      <family val="2"/>
    </font>
    <font>
      <sz val="8"/>
      <color rgb="FF080000"/>
      <name val="Arial Narrow"/>
      <family val="2"/>
    </font>
    <font>
      <sz val="1"/>
      <color rgb="FF080000"/>
      <name val="Arial Narrow"/>
      <family val="2"/>
    </font>
    <font>
      <b/>
      <sz val="12"/>
      <color indexed="8"/>
      <name val="Arial Narrow"/>
      <family val="2"/>
    </font>
    <font>
      <sz val="10"/>
      <color rgb="FF080000"/>
      <name val="Arial Narrow"/>
      <family val="2"/>
    </font>
    <font>
      <b/>
      <sz val="8"/>
      <color indexed="8"/>
      <name val="Arial Narrow"/>
      <family val="2"/>
    </font>
    <font>
      <u/>
      <sz val="12"/>
      <color theme="1"/>
      <name val="Arial Narrow"/>
      <family val="2"/>
    </font>
    <font>
      <b/>
      <u/>
      <sz val="11"/>
      <name val="Arial Narrow"/>
      <family val="2"/>
    </font>
    <font>
      <b/>
      <sz val="14"/>
      <color theme="1"/>
      <name val="Arial Narrow"/>
      <family val="2"/>
    </font>
    <font>
      <b/>
      <sz val="15.95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2"/>
      <color indexed="8"/>
      <name val="Arial Narrow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Tahoma"/>
      <family val="2"/>
    </font>
    <font>
      <b/>
      <sz val="10"/>
      <name val="Arial Narriw"/>
      <charset val="1"/>
    </font>
    <font>
      <sz val="10"/>
      <name val="Arial Narriw"/>
      <charset val="1"/>
    </font>
    <font>
      <sz val="10"/>
      <color indexed="8"/>
      <name val="Arial Narriw"/>
      <charset val="1"/>
    </font>
    <font>
      <b/>
      <sz val="10"/>
      <color indexed="8"/>
      <name val="Arial Narriw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  <charset val="238"/>
    </font>
    <font>
      <b/>
      <sz val="16"/>
      <name val="Arial"/>
      <family val="2"/>
    </font>
    <font>
      <b/>
      <sz val="13"/>
      <name val="Arial"/>
      <family val="2"/>
    </font>
    <font>
      <i/>
      <sz val="12"/>
      <name val="Arial Narrow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8"/>
      <color rgb="FF080000"/>
      <name val="Arial Narrow"/>
      <family val="2"/>
    </font>
    <font>
      <b/>
      <u/>
      <sz val="8"/>
      <color rgb="FF000000"/>
      <name val="Arial Narrow"/>
      <family val="2"/>
    </font>
    <font>
      <b/>
      <u/>
      <sz val="8"/>
      <color rgb="FF08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"/>
      </patternFill>
    </fill>
    <fill>
      <patternFill patternType="solid">
        <fgColor indexed="9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4" fillId="0" borderId="0">
      <alignment horizontal="left" vertical="top" wrapText="1"/>
    </xf>
    <xf numFmtId="0" fontId="19" fillId="0" borderId="0">
      <alignment horizontal="left" vertical="top" wrapText="1"/>
    </xf>
    <xf numFmtId="0" fontId="2" fillId="0" borderId="0"/>
    <xf numFmtId="16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/>
    <xf numFmtId="0" fontId="1" fillId="0" borderId="0"/>
    <xf numFmtId="167" fontId="8" fillId="0" borderId="0" applyFont="0" applyFill="0" applyBorder="0" applyAlignment="0" applyProtection="0"/>
    <xf numFmtId="0" fontId="69" fillId="0" borderId="0"/>
    <xf numFmtId="0" fontId="71" fillId="0" borderId="0"/>
  </cellStyleXfs>
  <cellXfs count="634">
    <xf numFmtId="0" fontId="0" fillId="0" borderId="0" xfId="0"/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71" fontId="4" fillId="0" borderId="0" xfId="1" applyNumberFormat="1" applyFont="1" applyAlignment="1">
      <alignment horizontal="center" vertical="center" wrapText="1"/>
    </xf>
    <xf numFmtId="171" fontId="4" fillId="0" borderId="0" xfId="1" applyNumberFormat="1" applyFont="1" applyAlignment="1">
      <alignment vertical="center" wrapText="1"/>
    </xf>
    <xf numFmtId="171" fontId="3" fillId="0" borderId="0" xfId="1" applyNumberFormat="1" applyFont="1" applyAlignment="1">
      <alignment vertical="center" wrapText="1"/>
    </xf>
    <xf numFmtId="171" fontId="3" fillId="0" borderId="0" xfId="1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171" fontId="0" fillId="0" borderId="0" xfId="0" applyNumberFormat="1"/>
    <xf numFmtId="0" fontId="5" fillId="0" borderId="0" xfId="0" applyFont="1"/>
    <xf numFmtId="0" fontId="5" fillId="0" borderId="0" xfId="0" applyFont="1" applyAlignment="1"/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horizontal="center"/>
    </xf>
    <xf numFmtId="171" fontId="0" fillId="0" borderId="0" xfId="5" applyNumberFormat="1" applyFont="1"/>
    <xf numFmtId="0" fontId="9" fillId="0" borderId="0" xfId="0" applyFont="1"/>
    <xf numFmtId="171" fontId="9" fillId="0" borderId="0" xfId="5" applyNumberFormat="1" applyFont="1"/>
    <xf numFmtId="171" fontId="10" fillId="0" borderId="0" xfId="5" applyNumberFormat="1" applyFont="1" applyAlignment="1"/>
    <xf numFmtId="0" fontId="11" fillId="0" borderId="0" xfId="0" applyFont="1"/>
    <xf numFmtId="171" fontId="11" fillId="0" borderId="0" xfId="0" applyNumberFormat="1" applyFont="1"/>
    <xf numFmtId="0" fontId="12" fillId="0" borderId="0" xfId="0" applyFont="1"/>
    <xf numFmtId="0" fontId="0" fillId="0" borderId="0" xfId="0" applyNumberFormat="1" applyFill="1" applyBorder="1" applyAlignment="1" applyProtection="1"/>
    <xf numFmtId="171" fontId="0" fillId="0" borderId="0" xfId="5" applyNumberFormat="1" applyFont="1" applyFill="1" applyBorder="1" applyAlignment="1" applyProtection="1"/>
    <xf numFmtId="0" fontId="7" fillId="0" borderId="0" xfId="0" applyFont="1" applyAlignment="1">
      <alignment horizontal="center"/>
    </xf>
    <xf numFmtId="0" fontId="4" fillId="0" borderId="0" xfId="0" applyFont="1"/>
    <xf numFmtId="171" fontId="4" fillId="0" borderId="0" xfId="5" applyNumberFormat="1" applyFont="1"/>
    <xf numFmtId="171" fontId="0" fillId="0" borderId="0" xfId="5" applyNumberFormat="1" applyFont="1" applyAlignment="1">
      <alignment vertical="center"/>
    </xf>
    <xf numFmtId="0" fontId="14" fillId="0" borderId="0" xfId="6">
      <alignment horizontal="left" vertical="top" wrapText="1"/>
    </xf>
    <xf numFmtId="0" fontId="19" fillId="0" borderId="0" xfId="7">
      <alignment horizontal="left" vertical="top" wrapText="1"/>
    </xf>
    <xf numFmtId="166" fontId="21" fillId="4" borderId="0" xfId="7" applyNumberFormat="1" applyFont="1" applyFill="1" applyBorder="1" applyAlignment="1" applyProtection="1">
      <alignment horizontal="left" vertical="top" wrapText="1" readingOrder="1"/>
    </xf>
    <xf numFmtId="166" fontId="22" fillId="5" borderId="31" xfId="7" applyNumberFormat="1" applyFont="1" applyFill="1" applyBorder="1" applyAlignment="1" applyProtection="1">
      <alignment horizontal="center" vertical="center" wrapText="1" readingOrder="1"/>
    </xf>
    <xf numFmtId="166" fontId="22" fillId="4" borderId="31" xfId="7" applyNumberFormat="1" applyFont="1" applyFill="1" applyBorder="1" applyAlignment="1" applyProtection="1">
      <alignment horizontal="left" vertical="top" wrapText="1" readingOrder="1"/>
    </xf>
    <xf numFmtId="166" fontId="22" fillId="4" borderId="31" xfId="7" applyNumberFormat="1" applyFont="1" applyFill="1" applyBorder="1" applyAlignment="1" applyProtection="1">
      <alignment horizontal="center" vertical="top" wrapText="1" readingOrder="1"/>
    </xf>
    <xf numFmtId="166" fontId="22" fillId="0" borderId="31" xfId="7" applyNumberFormat="1" applyFont="1" applyFill="1" applyBorder="1" applyAlignment="1" applyProtection="1">
      <alignment horizontal="center" vertical="center" wrapText="1" readingOrder="1"/>
    </xf>
    <xf numFmtId="0" fontId="2" fillId="0" borderId="0" xfId="8"/>
    <xf numFmtId="0" fontId="24" fillId="0" borderId="0" xfId="8" applyFont="1"/>
    <xf numFmtId="0" fontId="2" fillId="2" borderId="0" xfId="8" applyFill="1"/>
    <xf numFmtId="0" fontId="2" fillId="0" borderId="0" xfId="8" applyFill="1"/>
    <xf numFmtId="0" fontId="2" fillId="2" borderId="0" xfId="8" applyFill="1" applyAlignment="1">
      <alignment horizontal="left"/>
    </xf>
    <xf numFmtId="0" fontId="13" fillId="0" borderId="0" xfId="8" applyFont="1"/>
    <xf numFmtId="0" fontId="13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3" fontId="2" fillId="0" borderId="0" xfId="8" applyNumberFormat="1"/>
    <xf numFmtId="166" fontId="22" fillId="4" borderId="31" xfId="7" applyNumberFormat="1" applyFont="1" applyFill="1" applyBorder="1" applyAlignment="1" applyProtection="1">
      <alignment horizontal="center" vertical="top" wrapText="1" readingOrder="1"/>
    </xf>
    <xf numFmtId="166" fontId="22" fillId="5" borderId="31" xfId="7" applyNumberFormat="1" applyFont="1" applyFill="1" applyBorder="1" applyAlignment="1" applyProtection="1">
      <alignment horizontal="center" vertical="center" wrapText="1" readingOrder="1"/>
    </xf>
    <xf numFmtId="166" fontId="22" fillId="0" borderId="31" xfId="7" applyNumberFormat="1" applyFont="1" applyFill="1" applyBorder="1" applyAlignment="1" applyProtection="1">
      <alignment horizontal="center" vertical="center" wrapText="1" readingOrder="1"/>
    </xf>
    <xf numFmtId="10" fontId="16" fillId="4" borderId="0" xfId="6" applyNumberFormat="1" applyFont="1" applyFill="1" applyBorder="1" applyAlignment="1" applyProtection="1">
      <alignment horizontal="left" vertical="center" wrapText="1" readingOrder="1"/>
    </xf>
    <xf numFmtId="10" fontId="17" fillId="5" borderId="31" xfId="6" applyNumberFormat="1" applyFont="1" applyFill="1" applyBorder="1" applyAlignment="1" applyProtection="1">
      <alignment horizontal="center" vertical="center" wrapText="1" readingOrder="1"/>
    </xf>
    <xf numFmtId="10" fontId="17" fillId="5" borderId="35" xfId="6" applyNumberFormat="1" applyFont="1" applyFill="1" applyBorder="1" applyAlignment="1" applyProtection="1">
      <alignment horizontal="center" vertical="center" wrapText="1" readingOrder="1"/>
    </xf>
    <xf numFmtId="10" fontId="17" fillId="4" borderId="31" xfId="6" applyNumberFormat="1" applyFont="1" applyFill="1" applyBorder="1" applyAlignment="1" applyProtection="1">
      <alignment horizontal="left" vertical="center" wrapText="1" readingOrder="1"/>
    </xf>
    <xf numFmtId="10" fontId="17" fillId="4" borderId="31" xfId="6" applyNumberFormat="1" applyFont="1" applyFill="1" applyBorder="1" applyAlignment="1" applyProtection="1">
      <alignment horizontal="center" vertical="center" wrapText="1" readingOrder="1"/>
    </xf>
    <xf numFmtId="10" fontId="17" fillId="4" borderId="31" xfId="6" applyNumberFormat="1" applyFont="1" applyFill="1" applyBorder="1" applyAlignment="1" applyProtection="1">
      <alignment horizontal="right" vertical="center" wrapText="1" readingOrder="1"/>
    </xf>
    <xf numFmtId="10" fontId="16" fillId="4" borderId="31" xfId="6" applyNumberFormat="1" applyFont="1" applyFill="1" applyBorder="1" applyAlignment="1" applyProtection="1">
      <alignment horizontal="left" vertical="center" wrapText="1" readingOrder="1"/>
    </xf>
    <xf numFmtId="10" fontId="16" fillId="4" borderId="31" xfId="6" applyNumberFormat="1" applyFont="1" applyFill="1" applyBorder="1" applyAlignment="1" applyProtection="1">
      <alignment horizontal="center" vertical="center" wrapText="1" readingOrder="1"/>
    </xf>
    <xf numFmtId="10" fontId="16" fillId="4" borderId="31" xfId="6" applyNumberFormat="1" applyFont="1" applyFill="1" applyBorder="1" applyAlignment="1" applyProtection="1">
      <alignment horizontal="right" vertical="center" wrapText="1" readingOrder="1"/>
    </xf>
    <xf numFmtId="10" fontId="17" fillId="0" borderId="31" xfId="6" applyNumberFormat="1" applyFont="1" applyFill="1" applyBorder="1" applyAlignment="1" applyProtection="1">
      <alignment horizontal="center" vertical="center" wrapText="1" readingOrder="1"/>
    </xf>
    <xf numFmtId="166" fontId="22" fillId="4" borderId="31" xfId="7" applyNumberFormat="1" applyFont="1" applyFill="1" applyBorder="1" applyAlignment="1" applyProtection="1">
      <alignment horizontal="center" vertical="top" wrapText="1" readingOrder="1"/>
    </xf>
    <xf numFmtId="166" fontId="22" fillId="5" borderId="31" xfId="7" applyNumberFormat="1" applyFont="1" applyFill="1" applyBorder="1" applyAlignment="1" applyProtection="1">
      <alignment horizontal="center" vertical="center" wrapText="1" readingOrder="1"/>
    </xf>
    <xf numFmtId="10" fontId="16" fillId="4" borderId="0" xfId="6" applyNumberFormat="1" applyFont="1" applyFill="1" applyBorder="1" applyAlignment="1" applyProtection="1">
      <alignment horizontal="left" vertical="center" wrapText="1" readingOrder="1"/>
    </xf>
    <xf numFmtId="0" fontId="34" fillId="0" borderId="0" xfId="0" quotePrefix="1" applyFont="1" applyAlignment="1">
      <alignment horizontal="center" vertical="center"/>
    </xf>
    <xf numFmtId="0" fontId="35" fillId="0" borderId="0" xfId="0" applyFont="1"/>
    <xf numFmtId="0" fontId="36" fillId="0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8" xfId="0" quotePrefix="1" applyFont="1" applyBorder="1" applyAlignment="1">
      <alignment horizontal="center" vertical="center"/>
    </xf>
    <xf numFmtId="0" fontId="35" fillId="0" borderId="8" xfId="0" applyFont="1" applyBorder="1" applyAlignment="1">
      <alignment horizontal="left" vertical="center" wrapText="1"/>
    </xf>
    <xf numFmtId="49" fontId="35" fillId="0" borderId="8" xfId="0" applyNumberFormat="1" applyFont="1" applyBorder="1" applyAlignment="1">
      <alignment horizontal="center" vertical="center" wrapText="1"/>
    </xf>
    <xf numFmtId="49" fontId="35" fillId="0" borderId="8" xfId="0" applyNumberFormat="1" applyFont="1" applyBorder="1" applyAlignment="1">
      <alignment vertical="center" wrapText="1"/>
    </xf>
    <xf numFmtId="0" fontId="37" fillId="0" borderId="8" xfId="0" applyFont="1" applyBorder="1" applyAlignment="1">
      <alignment vertical="center"/>
    </xf>
    <xf numFmtId="14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horizontal="center" vertical="center"/>
    </xf>
    <xf numFmtId="3" fontId="35" fillId="0" borderId="8" xfId="0" applyNumberFormat="1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49" fontId="35" fillId="0" borderId="8" xfId="0" quotePrefix="1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Alignment="1"/>
    <xf numFmtId="0" fontId="41" fillId="0" borderId="0" xfId="7" applyFont="1" applyFill="1" applyAlignment="1">
      <alignment vertical="center"/>
    </xf>
    <xf numFmtId="0" fontId="41" fillId="0" borderId="0" xfId="7" applyFont="1" applyFill="1" applyAlignment="1">
      <alignment horizontal="center" vertical="center"/>
    </xf>
    <xf numFmtId="0" fontId="41" fillId="0" borderId="0" xfId="7" applyFont="1" applyFill="1" applyAlignment="1">
      <alignment horizontal="left" vertical="center"/>
    </xf>
    <xf numFmtId="0" fontId="37" fillId="0" borderId="0" xfId="0" applyFont="1"/>
    <xf numFmtId="0" fontId="33" fillId="0" borderId="0" xfId="6" applyFont="1">
      <alignment horizontal="left" vertical="top" wrapText="1"/>
    </xf>
    <xf numFmtId="0" fontId="44" fillId="0" borderId="0" xfId="7" applyFont="1" applyFill="1" applyAlignment="1"/>
    <xf numFmtId="0" fontId="45" fillId="0" borderId="0" xfId="7" applyFont="1" applyFill="1" applyAlignment="1">
      <alignment horizontal="right"/>
    </xf>
    <xf numFmtId="0" fontId="31" fillId="0" borderId="16" xfId="7" applyFont="1" applyFill="1" applyBorder="1" applyAlignment="1">
      <alignment horizontal="center" vertical="center" wrapText="1"/>
    </xf>
    <xf numFmtId="0" fontId="32" fillId="0" borderId="8" xfId="7" quotePrefix="1" applyFont="1" applyFill="1" applyBorder="1" applyAlignment="1">
      <alignment horizontal="center" vertical="center"/>
    </xf>
    <xf numFmtId="0" fontId="32" fillId="0" borderId="8" xfId="7" applyFont="1" applyFill="1" applyBorder="1" applyAlignment="1">
      <alignment vertical="center"/>
    </xf>
    <xf numFmtId="171" fontId="32" fillId="0" borderId="8" xfId="5" applyNumberFormat="1" applyFont="1" applyFill="1" applyBorder="1" applyAlignment="1">
      <alignment vertical="center"/>
    </xf>
    <xf numFmtId="0" fontId="32" fillId="0" borderId="8" xfId="5" applyNumberFormat="1" applyFont="1" applyFill="1" applyBorder="1" applyAlignment="1">
      <alignment horizontal="left" vertical="center"/>
    </xf>
    <xf numFmtId="0" fontId="32" fillId="0" borderId="8" xfId="7" quotePrefix="1" applyFont="1" applyFill="1" applyBorder="1" applyAlignment="1">
      <alignment horizontal="right" vertical="center"/>
    </xf>
    <xf numFmtId="171" fontId="32" fillId="0" borderId="8" xfId="5" applyNumberFormat="1" applyFont="1" applyFill="1" applyBorder="1" applyAlignment="1">
      <alignment horizontal="left" vertical="center"/>
    </xf>
    <xf numFmtId="171" fontId="32" fillId="0" borderId="8" xfId="7" applyNumberFormat="1" applyFont="1" applyFill="1" applyBorder="1" applyAlignment="1">
      <alignment vertical="center"/>
    </xf>
    <xf numFmtId="171" fontId="31" fillId="0" borderId="16" xfId="7" applyNumberFormat="1" applyFont="1" applyFill="1" applyBorder="1" applyAlignment="1">
      <alignment vertical="center" wrapText="1"/>
    </xf>
    <xf numFmtId="0" fontId="32" fillId="0" borderId="0" xfId="7" applyFont="1" applyFill="1" applyAlignment="1"/>
    <xf numFmtId="171" fontId="31" fillId="0" borderId="0" xfId="5" applyNumberFormat="1" applyFont="1" applyFill="1" applyAlignment="1"/>
    <xf numFmtId="171" fontId="32" fillId="0" borderId="0" xfId="7" applyNumberFormat="1" applyFont="1" applyFill="1" applyAlignment="1"/>
    <xf numFmtId="0" fontId="32" fillId="0" borderId="0" xfId="7" applyFont="1" applyFill="1" applyAlignment="1">
      <alignment horizontal="center"/>
    </xf>
    <xf numFmtId="0" fontId="32" fillId="0" borderId="0" xfId="7" applyNumberFormat="1" applyFont="1" applyFill="1" applyBorder="1" applyAlignment="1" applyProtection="1"/>
    <xf numFmtId="0" fontId="43" fillId="0" borderId="0" xfId="7" applyFont="1" applyFill="1" applyAlignment="1">
      <alignment horizontal="center"/>
    </xf>
    <xf numFmtId="0" fontId="44" fillId="0" borderId="0" xfId="7" applyFont="1" applyFill="1" applyAlignment="1">
      <alignment horizontal="center"/>
    </xf>
    <xf numFmtId="165" fontId="20" fillId="4" borderId="0" xfId="6" applyNumberFormat="1" applyFont="1" applyFill="1" applyBorder="1" applyAlignment="1" applyProtection="1">
      <alignment horizontal="center" vertical="center" wrapText="1" readingOrder="1"/>
    </xf>
    <xf numFmtId="165" fontId="49" fillId="0" borderId="31" xfId="6" applyNumberFormat="1" applyFont="1" applyFill="1" applyBorder="1" applyAlignment="1" applyProtection="1">
      <alignment horizontal="center" vertical="center" wrapText="1" readingOrder="1"/>
    </xf>
    <xf numFmtId="165" fontId="49" fillId="5" borderId="31" xfId="6" applyNumberFormat="1" applyFont="1" applyFill="1" applyBorder="1" applyAlignment="1" applyProtection="1">
      <alignment horizontal="center" vertical="center" wrapText="1" readingOrder="1"/>
    </xf>
    <xf numFmtId="165" fontId="49" fillId="4" borderId="31" xfId="6" applyNumberFormat="1" applyFont="1" applyFill="1" applyBorder="1" applyAlignment="1" applyProtection="1">
      <alignment horizontal="left" vertical="center" wrapText="1" readingOrder="1"/>
    </xf>
    <xf numFmtId="165" fontId="49" fillId="4" borderId="31" xfId="6" applyNumberFormat="1" applyFont="1" applyFill="1" applyBorder="1" applyAlignment="1" applyProtection="1">
      <alignment horizontal="center" vertical="center" wrapText="1" readingOrder="1"/>
    </xf>
    <xf numFmtId="0" fontId="33" fillId="0" borderId="0" xfId="6" applyFont="1" applyFill="1">
      <alignment horizontal="left" vertical="top" wrapText="1"/>
    </xf>
    <xf numFmtId="0" fontId="51" fillId="0" borderId="0" xfId="0" applyNumberFormat="1" applyFont="1" applyFill="1" applyBorder="1" applyAlignment="1" applyProtection="1">
      <alignment horizontal="center"/>
    </xf>
    <xf numFmtId="171" fontId="32" fillId="0" borderId="8" xfId="5" applyNumberFormat="1" applyFont="1" applyFill="1" applyBorder="1" applyAlignment="1">
      <alignment horizontal="right" vertical="center"/>
    </xf>
    <xf numFmtId="166" fontId="49" fillId="0" borderId="31" xfId="6" applyNumberFormat="1" applyFont="1" applyFill="1" applyBorder="1" applyAlignment="1" applyProtection="1">
      <alignment horizontal="center" vertical="center" wrapText="1" readingOrder="1"/>
    </xf>
    <xf numFmtId="166" fontId="49" fillId="5" borderId="31" xfId="6" applyNumberFormat="1" applyFont="1" applyFill="1" applyBorder="1" applyAlignment="1" applyProtection="1">
      <alignment horizontal="center" vertical="center" wrapText="1" readingOrder="1"/>
    </xf>
    <xf numFmtId="166" fontId="49" fillId="4" borderId="31" xfId="6" applyNumberFormat="1" applyFont="1" applyFill="1" applyBorder="1" applyAlignment="1" applyProtection="1">
      <alignment horizontal="left" vertical="top" wrapText="1" readingOrder="1"/>
    </xf>
    <xf numFmtId="166" fontId="49" fillId="4" borderId="31" xfId="6" applyNumberFormat="1" applyFont="1" applyFill="1" applyBorder="1" applyAlignment="1" applyProtection="1">
      <alignment horizontal="center" vertical="top" wrapText="1" readingOrder="1"/>
    </xf>
    <xf numFmtId="166" fontId="48" fillId="4" borderId="31" xfId="6" applyNumberFormat="1" applyFont="1" applyFill="1" applyBorder="1" applyAlignment="1" applyProtection="1">
      <alignment horizontal="left" vertical="top" wrapText="1" readingOrder="1"/>
    </xf>
    <xf numFmtId="166" fontId="48" fillId="4" borderId="31" xfId="6" applyNumberFormat="1" applyFont="1" applyFill="1" applyBorder="1" applyAlignment="1" applyProtection="1">
      <alignment horizontal="center" vertical="top" wrapText="1" readingOrder="1"/>
    </xf>
    <xf numFmtId="0" fontId="28" fillId="0" borderId="0" xfId="6" applyFont="1">
      <alignment horizontal="left" vertical="top" wrapText="1"/>
    </xf>
    <xf numFmtId="166" fontId="49" fillId="4" borderId="0" xfId="7" applyNumberFormat="1" applyFont="1" applyFill="1" applyBorder="1" applyAlignment="1" applyProtection="1">
      <alignment vertical="center" wrapText="1" readingOrder="1"/>
    </xf>
    <xf numFmtId="0" fontId="28" fillId="0" borderId="0" xfId="6" applyFont="1" applyAlignment="1">
      <alignment vertical="top" wrapText="1"/>
    </xf>
    <xf numFmtId="0" fontId="39" fillId="0" borderId="8" xfId="8" applyFont="1" applyFill="1" applyBorder="1" applyAlignment="1">
      <alignment horizontal="center" vertical="center"/>
    </xf>
    <xf numFmtId="0" fontId="39" fillId="0" borderId="8" xfId="8" quotePrefix="1" applyFont="1" applyFill="1" applyBorder="1" applyAlignment="1">
      <alignment horizontal="center" vertical="center"/>
    </xf>
    <xf numFmtId="49" fontId="33" fillId="0" borderId="8" xfId="8" applyNumberFormat="1" applyFont="1" applyFill="1" applyBorder="1" applyAlignment="1">
      <alignment horizontal="center" vertical="center"/>
    </xf>
    <xf numFmtId="49" fontId="33" fillId="0" borderId="8" xfId="8" applyNumberFormat="1" applyFont="1" applyFill="1" applyBorder="1" applyAlignment="1">
      <alignment vertical="center"/>
    </xf>
    <xf numFmtId="49" fontId="33" fillId="0" borderId="8" xfId="8" applyNumberFormat="1" applyFont="1" applyFill="1" applyBorder="1" applyAlignment="1">
      <alignment horizontal="center" vertical="center" wrapText="1"/>
    </xf>
    <xf numFmtId="172" fontId="33" fillId="0" borderId="8" xfId="8" applyNumberFormat="1" applyFont="1" applyFill="1" applyBorder="1" applyAlignment="1">
      <alignment horizontal="center" vertical="center"/>
    </xf>
    <xf numFmtId="0" fontId="33" fillId="0" borderId="8" xfId="8" applyFont="1" applyFill="1" applyBorder="1" applyAlignment="1">
      <alignment horizontal="center" vertical="center" wrapText="1"/>
    </xf>
    <xf numFmtId="3" fontId="33" fillId="0" borderId="8" xfId="8" applyNumberFormat="1" applyFont="1" applyFill="1" applyBorder="1" applyAlignment="1">
      <alignment horizontal="center" vertical="center"/>
    </xf>
    <xf numFmtId="3" fontId="33" fillId="0" borderId="8" xfId="8" applyNumberFormat="1" applyFont="1" applyFill="1" applyBorder="1" applyAlignment="1">
      <alignment horizontal="right" vertical="center"/>
    </xf>
    <xf numFmtId="0" fontId="44" fillId="0" borderId="8" xfId="8" applyFont="1" applyFill="1" applyBorder="1" applyAlignment="1">
      <alignment horizontal="center" vertical="center"/>
    </xf>
    <xf numFmtId="0" fontId="44" fillId="0" borderId="8" xfId="8" applyFont="1" applyFill="1" applyBorder="1" applyAlignment="1">
      <alignment wrapText="1"/>
    </xf>
    <xf numFmtId="3" fontId="42" fillId="0" borderId="8" xfId="8" applyNumberFormat="1" applyFont="1" applyFill="1" applyBorder="1" applyAlignment="1">
      <alignment horizontal="center" vertical="center"/>
    </xf>
    <xf numFmtId="3" fontId="42" fillId="0" borderId="8" xfId="8" applyNumberFormat="1" applyFont="1" applyFill="1" applyBorder="1" applyAlignment="1">
      <alignment horizontal="right" vertical="center"/>
    </xf>
    <xf numFmtId="49" fontId="33" fillId="0" borderId="8" xfId="8" applyNumberFormat="1" applyFont="1" applyFill="1" applyBorder="1" applyAlignment="1">
      <alignment horizontal="left" vertical="center" wrapText="1"/>
    </xf>
    <xf numFmtId="172" fontId="33" fillId="0" borderId="8" xfId="8" applyNumberFormat="1" applyFont="1" applyFill="1" applyBorder="1" applyAlignment="1">
      <alignment horizontal="left" vertical="center"/>
    </xf>
    <xf numFmtId="0" fontId="33" fillId="0" borderId="8" xfId="8" applyFont="1" applyFill="1" applyBorder="1" applyAlignment="1">
      <alignment horizontal="left" vertical="center" wrapText="1"/>
    </xf>
    <xf numFmtId="49" fontId="33" fillId="0" borderId="8" xfId="8" applyNumberFormat="1" applyFont="1" applyFill="1" applyBorder="1" applyAlignment="1">
      <alignment horizontal="left" vertical="center"/>
    </xf>
    <xf numFmtId="3" fontId="33" fillId="0" borderId="8" xfId="8" applyNumberFormat="1" applyFont="1" applyFill="1" applyBorder="1" applyAlignment="1">
      <alignment horizontal="left" vertical="center"/>
    </xf>
    <xf numFmtId="0" fontId="44" fillId="0" borderId="8" xfId="8" applyFont="1" applyFill="1" applyBorder="1" applyAlignment="1">
      <alignment horizontal="left" vertical="center"/>
    </xf>
    <xf numFmtId="0" fontId="44" fillId="0" borderId="8" xfId="8" applyFont="1" applyFill="1" applyBorder="1" applyAlignment="1">
      <alignment horizontal="left" wrapText="1"/>
    </xf>
    <xf numFmtId="3" fontId="46" fillId="0" borderId="8" xfId="8" applyNumberFormat="1" applyFont="1" applyFill="1" applyBorder="1" applyAlignment="1">
      <alignment horizontal="center" vertical="center"/>
    </xf>
    <xf numFmtId="3" fontId="46" fillId="0" borderId="8" xfId="8" applyNumberFormat="1" applyFont="1" applyFill="1" applyBorder="1" applyAlignment="1">
      <alignment horizontal="right" vertical="center"/>
    </xf>
    <xf numFmtId="0" fontId="44" fillId="0" borderId="0" xfId="8" applyFont="1" applyAlignment="1">
      <alignment horizontal="center"/>
    </xf>
    <xf numFmtId="0" fontId="44" fillId="0" borderId="0" xfId="8" applyFont="1"/>
    <xf numFmtId="0" fontId="39" fillId="0" borderId="0" xfId="8" applyFont="1"/>
    <xf numFmtId="0" fontId="40" fillId="0" borderId="0" xfId="8" applyFont="1" applyAlignment="1">
      <alignment vertical="center"/>
    </xf>
    <xf numFmtId="0" fontId="40" fillId="0" borderId="0" xfId="8" applyFont="1" applyAlignment="1"/>
    <xf numFmtId="171" fontId="40" fillId="0" borderId="0" xfId="9" applyNumberFormat="1" applyFont="1" applyAlignment="1"/>
    <xf numFmtId="0" fontId="54" fillId="0" borderId="0" xfId="8" applyFont="1" applyAlignment="1">
      <alignment horizontal="center"/>
    </xf>
    <xf numFmtId="0" fontId="47" fillId="0" borderId="0" xfId="8" applyFont="1"/>
    <xf numFmtId="0" fontId="58" fillId="0" borderId="0" xfId="0" applyFont="1" applyFill="1" applyAlignment="1">
      <alignment horizontal="left" vertical="center"/>
    </xf>
    <xf numFmtId="0" fontId="59" fillId="0" borderId="0" xfId="0" applyFont="1" applyFill="1"/>
    <xf numFmtId="0" fontId="60" fillId="0" borderId="0" xfId="0" applyNumberFormat="1" applyFont="1" applyFill="1" applyBorder="1" applyAlignment="1" applyProtection="1">
      <alignment horizontal="center"/>
    </xf>
    <xf numFmtId="0" fontId="39" fillId="2" borderId="8" xfId="8" applyFont="1" applyFill="1" applyBorder="1" applyAlignment="1">
      <alignment horizontal="center" vertical="center"/>
    </xf>
    <xf numFmtId="0" fontId="52" fillId="0" borderId="8" xfId="8" quotePrefix="1" applyNumberFormat="1" applyFont="1" applyFill="1" applyBorder="1" applyAlignment="1" applyProtection="1">
      <alignment horizontal="center" vertical="center" wrapText="1" readingOrder="1"/>
    </xf>
    <xf numFmtId="170" fontId="52" fillId="0" borderId="8" xfId="8" applyNumberFormat="1" applyFont="1" applyFill="1" applyBorder="1" applyAlignment="1" applyProtection="1">
      <alignment horizontal="center" vertical="center" wrapText="1" readingOrder="1"/>
    </xf>
    <xf numFmtId="0" fontId="30" fillId="0" borderId="8" xfId="8" applyFont="1" applyBorder="1" applyAlignment="1">
      <alignment horizontal="center" vertical="center" wrapText="1"/>
    </xf>
    <xf numFmtId="0" fontId="30" fillId="0" borderId="8" xfId="8" applyFont="1" applyBorder="1" applyAlignment="1">
      <alignment horizontal="left" vertical="center" wrapText="1"/>
    </xf>
    <xf numFmtId="3" fontId="30" fillId="0" borderId="8" xfId="8" applyNumberFormat="1" applyFont="1" applyBorder="1" applyAlignment="1">
      <alignment horizontal="center" vertical="center"/>
    </xf>
    <xf numFmtId="3" fontId="30" fillId="0" borderId="8" xfId="8" applyNumberFormat="1" applyFont="1" applyBorder="1" applyAlignment="1">
      <alignment horizontal="right" vertical="center"/>
    </xf>
    <xf numFmtId="0" fontId="32" fillId="0" borderId="8" xfId="8" applyFont="1" applyBorder="1" applyAlignment="1">
      <alignment horizontal="center" vertical="center"/>
    </xf>
    <xf numFmtId="0" fontId="32" fillId="0" borderId="8" xfId="8" applyFont="1" applyBorder="1" applyAlignment="1">
      <alignment vertical="center"/>
    </xf>
    <xf numFmtId="0" fontId="32" fillId="0" borderId="8" xfId="8" quotePrefix="1" applyFont="1" applyBorder="1" applyAlignment="1">
      <alignment horizontal="center" vertical="center"/>
    </xf>
    <xf numFmtId="49" fontId="30" fillId="0" borderId="8" xfId="8" applyNumberFormat="1" applyFont="1" applyBorder="1" applyAlignment="1">
      <alignment horizontal="center" vertical="center"/>
    </xf>
    <xf numFmtId="49" fontId="30" fillId="0" borderId="8" xfId="8" applyNumberFormat="1" applyFont="1" applyBorder="1" applyAlignment="1">
      <alignment vertical="center"/>
    </xf>
    <xf numFmtId="49" fontId="30" fillId="0" borderId="8" xfId="8" applyNumberFormat="1" applyFont="1" applyBorder="1" applyAlignment="1">
      <alignment horizontal="center" vertical="center" wrapText="1"/>
    </xf>
    <xf numFmtId="172" fontId="30" fillId="0" borderId="8" xfId="8" applyNumberFormat="1" applyFont="1" applyBorder="1" applyAlignment="1">
      <alignment horizontal="center" vertical="center"/>
    </xf>
    <xf numFmtId="49" fontId="30" fillId="0" borderId="8" xfId="8" applyNumberFormat="1" applyFont="1" applyBorder="1" applyAlignment="1">
      <alignment horizontal="left" vertical="center"/>
    </xf>
    <xf numFmtId="3" fontId="30" fillId="0" borderId="8" xfId="8" applyNumberFormat="1" applyFont="1" applyFill="1" applyBorder="1" applyAlignment="1">
      <alignment horizontal="center" vertical="center"/>
    </xf>
    <xf numFmtId="0" fontId="32" fillId="2" borderId="8" xfId="8" applyFont="1" applyFill="1" applyBorder="1" applyAlignment="1">
      <alignment horizontal="center" vertical="center"/>
    </xf>
    <xf numFmtId="49" fontId="30" fillId="2" borderId="8" xfId="8" applyNumberFormat="1" applyFont="1" applyFill="1" applyBorder="1" applyAlignment="1">
      <alignment horizontal="center" vertical="center"/>
    </xf>
    <xf numFmtId="0" fontId="30" fillId="2" borderId="8" xfId="8" applyFont="1" applyFill="1" applyBorder="1" applyAlignment="1">
      <alignment horizontal="center" vertical="center" wrapText="1"/>
    </xf>
    <xf numFmtId="3" fontId="31" fillId="2" borderId="8" xfId="8" applyNumberFormat="1" applyFont="1" applyFill="1" applyBorder="1" applyAlignment="1">
      <alignment horizontal="center" vertical="center"/>
    </xf>
    <xf numFmtId="3" fontId="31" fillId="2" borderId="8" xfId="8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left" vertical="center"/>
    </xf>
    <xf numFmtId="0" fontId="44" fillId="0" borderId="0" xfId="0" applyFont="1" applyFill="1"/>
    <xf numFmtId="0" fontId="44" fillId="0" borderId="0" xfId="0" applyNumberFormat="1" applyFont="1" applyFill="1" applyBorder="1" applyAlignment="1" applyProtection="1">
      <alignment horizontal="center"/>
    </xf>
    <xf numFmtId="3" fontId="29" fillId="0" borderId="8" xfId="8" applyNumberFormat="1" applyFont="1" applyBorder="1" applyAlignment="1">
      <alignment horizontal="center" vertical="center"/>
    </xf>
    <xf numFmtId="3" fontId="29" fillId="0" borderId="8" xfId="8" applyNumberFormat="1" applyFont="1" applyBorder="1" applyAlignment="1">
      <alignment horizontal="right" vertical="center"/>
    </xf>
    <xf numFmtId="0" fontId="41" fillId="0" borderId="8" xfId="7" applyFont="1" applyFill="1" applyBorder="1" applyAlignment="1">
      <alignment horizontal="center"/>
    </xf>
    <xf numFmtId="171" fontId="3" fillId="0" borderId="0" xfId="1" applyNumberFormat="1" applyFont="1" applyAlignment="1">
      <alignment horizontal="center" vertical="center" wrapText="1"/>
    </xf>
    <xf numFmtId="166" fontId="49" fillId="4" borderId="31" xfId="6" applyNumberFormat="1" applyFont="1" applyFill="1" applyBorder="1" applyAlignment="1" applyProtection="1">
      <alignment horizontal="center" vertical="top" wrapText="1" readingOrder="1"/>
    </xf>
    <xf numFmtId="166" fontId="48" fillId="4" borderId="31" xfId="6" applyNumberFormat="1" applyFont="1" applyFill="1" applyBorder="1" applyAlignment="1" applyProtection="1">
      <alignment horizontal="left" vertical="top" wrapText="1" readingOrder="1"/>
    </xf>
    <xf numFmtId="166" fontId="49" fillId="4" borderId="31" xfId="6" applyNumberFormat="1" applyFont="1" applyFill="1" applyBorder="1" applyAlignment="1" applyProtection="1">
      <alignment horizontal="left" vertical="top" wrapText="1" readingOrder="1"/>
    </xf>
    <xf numFmtId="166" fontId="49" fillId="5" borderId="31" xfId="6" applyNumberFormat="1" applyFont="1" applyFill="1" applyBorder="1" applyAlignment="1" applyProtection="1">
      <alignment horizontal="center" vertical="center" wrapText="1" readingOrder="1"/>
    </xf>
    <xf numFmtId="0" fontId="49" fillId="4" borderId="31" xfId="6" applyNumberFormat="1" applyFont="1" applyFill="1" applyBorder="1" applyAlignment="1" applyProtection="1">
      <alignment horizontal="center" vertical="top" wrapText="1" readingOrder="1"/>
    </xf>
    <xf numFmtId="167" fontId="49" fillId="4" borderId="31" xfId="17" applyFont="1" applyFill="1" applyBorder="1" applyAlignment="1" applyProtection="1">
      <alignment horizontal="right" vertical="top" wrapText="1" readingOrder="1"/>
    </xf>
    <xf numFmtId="167" fontId="48" fillId="4" borderId="31" xfId="17" applyFont="1" applyFill="1" applyBorder="1" applyAlignment="1" applyProtection="1">
      <alignment horizontal="right" vertical="top" wrapText="1" readingOrder="1"/>
    </xf>
    <xf numFmtId="166" fontId="48" fillId="4" borderId="0" xfId="6" applyNumberFormat="1" applyFont="1" applyFill="1" applyBorder="1" applyAlignment="1" applyProtection="1">
      <alignment vertical="center" wrapText="1" readingOrder="1"/>
    </xf>
    <xf numFmtId="166" fontId="48" fillId="4" borderId="0" xfId="6" applyNumberFormat="1" applyFont="1" applyFill="1" applyBorder="1" applyAlignment="1" applyProtection="1">
      <alignment vertical="center" readingOrder="1"/>
    </xf>
    <xf numFmtId="0" fontId="63" fillId="0" borderId="0" xfId="8" applyFont="1"/>
    <xf numFmtId="0" fontId="48" fillId="4" borderId="31" xfId="6" applyNumberFormat="1" applyFont="1" applyFill="1" applyBorder="1" applyAlignment="1" applyProtection="1">
      <alignment horizontal="center" vertical="top" wrapText="1" readingOrder="1"/>
    </xf>
    <xf numFmtId="0" fontId="49" fillId="4" borderId="31" xfId="6" applyNumberFormat="1" applyFont="1" applyFill="1" applyBorder="1" applyAlignment="1" applyProtection="1">
      <alignment horizontal="center" vertical="center" wrapText="1" readingOrder="1"/>
    </xf>
    <xf numFmtId="167" fontId="49" fillId="4" borderId="31" xfId="17" applyFont="1" applyFill="1" applyBorder="1" applyAlignment="1" applyProtection="1">
      <alignment horizontal="right" vertical="center" wrapText="1" readingOrder="1"/>
    </xf>
    <xf numFmtId="167" fontId="48" fillId="4" borderId="31" xfId="17" applyFont="1" applyFill="1" applyBorder="1" applyAlignment="1" applyProtection="1">
      <alignment horizontal="right" vertical="center" wrapText="1" readingOrder="1"/>
    </xf>
    <xf numFmtId="49" fontId="64" fillId="0" borderId="0" xfId="1" applyNumberFormat="1" applyFont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49" fontId="66" fillId="0" borderId="8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 wrapText="1"/>
    </xf>
    <xf numFmtId="168" fontId="65" fillId="0" borderId="22" xfId="1" applyNumberFormat="1" applyFont="1" applyFill="1" applyBorder="1" applyAlignment="1">
      <alignment horizontal="center" vertical="center" wrapText="1"/>
    </xf>
    <xf numFmtId="168" fontId="66" fillId="0" borderId="10" xfId="1" applyNumberFormat="1" applyFont="1" applyFill="1" applyBorder="1" applyAlignment="1">
      <alignment horizontal="center" vertical="center" wrapText="1"/>
    </xf>
    <xf numFmtId="168" fontId="65" fillId="0" borderId="22" xfId="0" applyNumberFormat="1" applyFont="1" applyFill="1" applyBorder="1" applyAlignment="1">
      <alignment horizontal="center" vertical="center" wrapText="1"/>
    </xf>
    <xf numFmtId="168" fontId="66" fillId="0" borderId="22" xfId="0" applyNumberFormat="1" applyFont="1" applyFill="1" applyBorder="1" applyAlignment="1">
      <alignment horizontal="center" vertical="center" wrapText="1"/>
    </xf>
    <xf numFmtId="171" fontId="66" fillId="0" borderId="22" xfId="0" applyNumberFormat="1" applyFont="1" applyFill="1" applyBorder="1" applyAlignment="1">
      <alignment horizontal="center" vertical="center" wrapText="1"/>
    </xf>
    <xf numFmtId="171" fontId="67" fillId="0" borderId="22" xfId="1" applyNumberFormat="1" applyFont="1" applyFill="1" applyBorder="1" applyAlignment="1">
      <alignment horizontal="center" vertical="center" wrapText="1"/>
    </xf>
    <xf numFmtId="171" fontId="67" fillId="0" borderId="10" xfId="1" applyNumberFormat="1" applyFont="1" applyFill="1" applyBorder="1" applyAlignment="1">
      <alignment horizontal="center" vertical="center" wrapText="1"/>
    </xf>
    <xf numFmtId="168" fontId="67" fillId="0" borderId="22" xfId="1" applyNumberFormat="1" applyFont="1" applyFill="1" applyBorder="1" applyAlignment="1">
      <alignment horizontal="center" vertical="center" wrapText="1"/>
    </xf>
    <xf numFmtId="168" fontId="68" fillId="0" borderId="22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68" fontId="64" fillId="0" borderId="0" xfId="1" applyFont="1" applyAlignment="1">
      <alignment horizontal="left" vertical="center" wrapText="1"/>
    </xf>
    <xf numFmtId="49" fontId="65" fillId="0" borderId="8" xfId="0" applyNumberFormat="1" applyFont="1" applyFill="1" applyBorder="1" applyAlignment="1">
      <alignment horizontal="center" vertical="center" wrapText="1"/>
    </xf>
    <xf numFmtId="171" fontId="66" fillId="0" borderId="22" xfId="1" applyNumberFormat="1" applyFont="1" applyFill="1" applyBorder="1" applyAlignment="1">
      <alignment horizontal="center" vertical="center" wrapText="1"/>
    </xf>
    <xf numFmtId="168" fontId="66" fillId="0" borderId="2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8" fontId="66" fillId="0" borderId="26" xfId="0" applyNumberFormat="1" applyFont="1" applyFill="1" applyBorder="1" applyAlignment="1">
      <alignment horizontal="center" vertical="center" wrapText="1"/>
    </xf>
    <xf numFmtId="49" fontId="64" fillId="0" borderId="0" xfId="1" applyNumberFormat="1" applyFont="1" applyAlignment="1">
      <alignment horizontal="center" vertical="center" wrapText="1"/>
    </xf>
    <xf numFmtId="168" fontId="64" fillId="0" borderId="0" xfId="1" applyFont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65" fillId="0" borderId="16" xfId="0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64" fontId="65" fillId="0" borderId="22" xfId="0" applyNumberFormat="1" applyFont="1" applyFill="1" applyBorder="1" applyAlignment="1">
      <alignment horizontal="left" vertical="center" wrapText="1"/>
    </xf>
    <xf numFmtId="1" fontId="65" fillId="0" borderId="22" xfId="0" applyNumberFormat="1" applyFont="1" applyFill="1" applyBorder="1" applyAlignment="1">
      <alignment horizontal="center" vertical="center" wrapText="1"/>
    </xf>
    <xf numFmtId="49" fontId="65" fillId="0" borderId="22" xfId="0" applyNumberFormat="1" applyFont="1" applyFill="1" applyBorder="1" applyAlignment="1">
      <alignment horizontal="center" vertical="center" wrapText="1"/>
    </xf>
    <xf numFmtId="164" fontId="66" fillId="0" borderId="10" xfId="0" applyNumberFormat="1" applyFont="1" applyFill="1" applyBorder="1" applyAlignment="1">
      <alignment horizontal="left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168" fontId="66" fillId="0" borderId="10" xfId="0" applyNumberFormat="1" applyFont="1" applyFill="1" applyBorder="1" applyAlignment="1">
      <alignment horizontal="center" vertical="center" wrapText="1"/>
    </xf>
    <xf numFmtId="167" fontId="3" fillId="0" borderId="0" xfId="17" applyFont="1" applyFill="1" applyAlignment="1">
      <alignment vertical="center" wrapText="1"/>
    </xf>
    <xf numFmtId="164" fontId="66" fillId="0" borderId="22" xfId="0" applyNumberFormat="1" applyFont="1" applyFill="1" applyBorder="1" applyAlignment="1">
      <alignment horizontal="left" vertical="center" wrapText="1"/>
    </xf>
    <xf numFmtId="1" fontId="66" fillId="0" borderId="22" xfId="0" applyNumberFormat="1" applyFont="1" applyFill="1" applyBorder="1" applyAlignment="1">
      <alignment horizontal="center" vertical="center" wrapText="1"/>
    </xf>
    <xf numFmtId="49" fontId="66" fillId="0" borderId="22" xfId="0" applyNumberFormat="1" applyFont="1" applyFill="1" applyBorder="1" applyAlignment="1">
      <alignment horizontal="center" vertical="center" wrapText="1"/>
    </xf>
    <xf numFmtId="164" fontId="67" fillId="0" borderId="10" xfId="1" applyNumberFormat="1" applyFont="1" applyFill="1" applyBorder="1" applyAlignment="1">
      <alignment horizontal="left" vertical="center" wrapText="1"/>
    </xf>
    <xf numFmtId="1" fontId="67" fillId="0" borderId="21" xfId="1" applyNumberFormat="1" applyFont="1" applyFill="1" applyBorder="1" applyAlignment="1">
      <alignment horizontal="center" vertical="center" wrapText="1"/>
    </xf>
    <xf numFmtId="164" fontId="67" fillId="0" borderId="22" xfId="1" applyNumberFormat="1" applyFont="1" applyFill="1" applyBorder="1" applyAlignment="1">
      <alignment horizontal="left" vertical="center" wrapText="1"/>
    </xf>
    <xf numFmtId="1" fontId="67" fillId="0" borderId="22" xfId="1" applyNumberFormat="1" applyFont="1" applyFill="1" applyBorder="1" applyAlignment="1">
      <alignment horizontal="center" vertical="center" wrapText="1"/>
    </xf>
    <xf numFmtId="164" fontId="68" fillId="0" borderId="22" xfId="1" applyNumberFormat="1" applyFont="1" applyFill="1" applyBorder="1" applyAlignment="1">
      <alignment horizontal="left" vertical="center" wrapText="1"/>
    </xf>
    <xf numFmtId="1" fontId="68" fillId="0" borderId="22" xfId="1" applyNumberFormat="1" applyFont="1" applyFill="1" applyBorder="1" applyAlignment="1">
      <alignment horizontal="center" vertical="center" wrapText="1"/>
    </xf>
    <xf numFmtId="49" fontId="68" fillId="0" borderId="22" xfId="1" applyNumberFormat="1" applyFont="1" applyFill="1" applyBorder="1" applyAlignment="1">
      <alignment horizontal="left" vertical="center" wrapText="1"/>
    </xf>
    <xf numFmtId="1" fontId="68" fillId="0" borderId="22" xfId="1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1" fontId="4" fillId="0" borderId="0" xfId="1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68" fillId="0" borderId="8" xfId="1" applyNumberFormat="1" applyFont="1" applyFill="1" applyBorder="1" applyAlignment="1">
      <alignment horizontal="center" vertical="center" wrapText="1"/>
    </xf>
    <xf numFmtId="1" fontId="68" fillId="0" borderId="8" xfId="1" applyNumberFormat="1" applyFont="1" applyFill="1" applyBorder="1" applyAlignment="1">
      <alignment vertical="center" wrapText="1"/>
    </xf>
    <xf numFmtId="168" fontId="68" fillId="0" borderId="8" xfId="1" applyNumberFormat="1" applyFont="1" applyFill="1" applyBorder="1" applyAlignment="1">
      <alignment vertical="center" wrapText="1"/>
    </xf>
    <xf numFmtId="168" fontId="68" fillId="0" borderId="8" xfId="1" applyFont="1" applyFill="1" applyBorder="1" applyAlignment="1">
      <alignment vertical="center" wrapText="1"/>
    </xf>
    <xf numFmtId="1" fontId="49" fillId="4" borderId="31" xfId="6" applyNumberFormat="1" applyFont="1" applyFill="1" applyBorder="1" applyAlignment="1" applyProtection="1">
      <alignment horizontal="left" vertical="top" wrapText="1" readingOrder="1"/>
    </xf>
    <xf numFmtId="165" fontId="49" fillId="4" borderId="31" xfId="6" applyNumberFormat="1" applyFont="1" applyFill="1" applyBorder="1" applyAlignment="1" applyProtection="1">
      <alignment horizontal="center" vertical="center" wrapText="1" readingOrder="1"/>
    </xf>
    <xf numFmtId="165" fontId="49" fillId="4" borderId="31" xfId="6" applyNumberFormat="1" applyFont="1" applyFill="1" applyBorder="1" applyAlignment="1" applyProtection="1">
      <alignment horizontal="left" vertical="center" wrapText="1" readingOrder="1"/>
    </xf>
    <xf numFmtId="165" fontId="49" fillId="5" borderId="31" xfId="6" applyNumberFormat="1" applyFont="1" applyFill="1" applyBorder="1" applyAlignment="1" applyProtection="1">
      <alignment horizontal="center" vertical="center" wrapText="1" readingOrder="1"/>
    </xf>
    <xf numFmtId="166" fontId="22" fillId="4" borderId="31" xfId="7" applyNumberFormat="1" applyFont="1" applyFill="1" applyBorder="1" applyAlignment="1" applyProtection="1">
      <alignment horizontal="center" vertical="top" wrapText="1" readingOrder="1"/>
    </xf>
    <xf numFmtId="166" fontId="22" fillId="4" borderId="31" xfId="7" applyNumberFormat="1" applyFont="1" applyFill="1" applyBorder="1" applyAlignment="1" applyProtection="1">
      <alignment horizontal="left" vertical="top" wrapText="1" readingOrder="1"/>
    </xf>
    <xf numFmtId="0" fontId="37" fillId="0" borderId="8" xfId="0" applyFont="1" applyBorder="1" applyAlignment="1">
      <alignment horizontal="center" vertical="center" wrapText="1"/>
    </xf>
    <xf numFmtId="171" fontId="49" fillId="4" borderId="31" xfId="1" applyNumberFormat="1" applyFont="1" applyFill="1" applyBorder="1" applyAlignment="1" applyProtection="1">
      <alignment horizontal="center" vertical="top" wrapText="1" readingOrder="1"/>
    </xf>
    <xf numFmtId="0" fontId="49" fillId="4" borderId="31" xfId="6" quotePrefix="1" applyNumberFormat="1" applyFont="1" applyFill="1" applyBorder="1" applyAlignment="1" applyProtection="1">
      <alignment horizontal="center" vertical="top" wrapText="1" readingOrder="1"/>
    </xf>
    <xf numFmtId="166" fontId="49" fillId="4" borderId="31" xfId="6" quotePrefix="1" applyNumberFormat="1" applyFont="1" applyFill="1" applyBorder="1" applyAlignment="1" applyProtection="1">
      <alignment horizontal="center" vertical="top" wrapText="1" readingOrder="1"/>
    </xf>
    <xf numFmtId="4" fontId="28" fillId="0" borderId="0" xfId="6" applyNumberFormat="1" applyFont="1">
      <alignment horizontal="left" vertical="top" wrapText="1"/>
    </xf>
    <xf numFmtId="165" fontId="49" fillId="4" borderId="31" xfId="6" quotePrefix="1" applyNumberFormat="1" applyFont="1" applyFill="1" applyBorder="1" applyAlignment="1" applyProtection="1">
      <alignment horizontal="center" vertical="center" wrapText="1" readingOrder="1"/>
    </xf>
    <xf numFmtId="165" fontId="49" fillId="4" borderId="31" xfId="6" quotePrefix="1" applyNumberFormat="1" applyFont="1" applyFill="1" applyBorder="1" applyAlignment="1" applyProtection="1">
      <alignment horizontal="left" vertical="center" wrapText="1" readingOrder="1"/>
    </xf>
    <xf numFmtId="165" fontId="48" fillId="4" borderId="31" xfId="6" quotePrefix="1" applyNumberFormat="1" applyFont="1" applyFill="1" applyBorder="1" applyAlignment="1" applyProtection="1">
      <alignment horizontal="center" vertical="center" wrapText="1" readingOrder="1"/>
    </xf>
    <xf numFmtId="166" fontId="22" fillId="4" borderId="31" xfId="7" quotePrefix="1" applyNumberFormat="1" applyFont="1" applyFill="1" applyBorder="1" applyAlignment="1" applyProtection="1">
      <alignment horizontal="center" vertical="top" wrapText="1" readingOrder="1"/>
    </xf>
    <xf numFmtId="168" fontId="65" fillId="0" borderId="22" xfId="0" quotePrefix="1" applyNumberFormat="1" applyFont="1" applyFill="1" applyBorder="1" applyAlignment="1">
      <alignment horizontal="center" vertical="center" wrapText="1"/>
    </xf>
    <xf numFmtId="1" fontId="65" fillId="0" borderId="22" xfId="0" quotePrefix="1" applyNumberFormat="1" applyFont="1" applyFill="1" applyBorder="1" applyAlignment="1">
      <alignment horizontal="center" vertical="center" wrapText="1"/>
    </xf>
    <xf numFmtId="1" fontId="66" fillId="0" borderId="10" xfId="0" quotePrefix="1" applyNumberFormat="1" applyFont="1" applyFill="1" applyBorder="1" applyAlignment="1">
      <alignment horizontal="center" vertical="center" wrapText="1"/>
    </xf>
    <xf numFmtId="1" fontId="66" fillId="0" borderId="22" xfId="0" quotePrefix="1" applyNumberFormat="1" applyFont="1" applyFill="1" applyBorder="1" applyAlignment="1">
      <alignment horizontal="center" vertical="center" wrapText="1"/>
    </xf>
    <xf numFmtId="1" fontId="67" fillId="0" borderId="22" xfId="1" quotePrefix="1" applyNumberFormat="1" applyFont="1" applyFill="1" applyBorder="1" applyAlignment="1">
      <alignment horizontal="center" vertical="center" wrapText="1"/>
    </xf>
    <xf numFmtId="171" fontId="68" fillId="0" borderId="22" xfId="1" quotePrefix="1" applyNumberFormat="1" applyFont="1" applyFill="1" applyBorder="1" applyAlignment="1">
      <alignment horizontal="center" vertical="center" wrapText="1"/>
    </xf>
    <xf numFmtId="168" fontId="68" fillId="0" borderId="22" xfId="1" quotePrefix="1" applyNumberFormat="1" applyFont="1" applyFill="1" applyBorder="1" applyAlignment="1">
      <alignment horizontal="center" vertical="center" wrapText="1"/>
    </xf>
    <xf numFmtId="168" fontId="66" fillId="0" borderId="10" xfId="0" quotePrefix="1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0" fontId="35" fillId="0" borderId="8" xfId="0" quotePrefix="1" applyFont="1" applyFill="1" applyBorder="1" applyAlignment="1">
      <alignment horizontal="center" vertical="center"/>
    </xf>
    <xf numFmtId="14" fontId="37" fillId="0" borderId="8" xfId="0" applyNumberFormat="1" applyFont="1" applyBorder="1" applyAlignment="1">
      <alignment horizontal="left" vertical="center"/>
    </xf>
    <xf numFmtId="49" fontId="30" fillId="0" borderId="8" xfId="8" quotePrefix="1" applyNumberFormat="1" applyFont="1" applyBorder="1" applyAlignment="1">
      <alignment horizontal="center" vertical="center"/>
    </xf>
    <xf numFmtId="49" fontId="30" fillId="0" borderId="8" xfId="8" quotePrefix="1" applyNumberFormat="1" applyFont="1" applyBorder="1" applyAlignment="1">
      <alignment horizontal="center" vertical="center" wrapText="1"/>
    </xf>
    <xf numFmtId="172" fontId="30" fillId="0" borderId="8" xfId="8" quotePrefix="1" applyNumberFormat="1" applyFont="1" applyBorder="1" applyAlignment="1">
      <alignment horizontal="center" vertical="center"/>
    </xf>
    <xf numFmtId="167" fontId="52" fillId="4" borderId="31" xfId="17" applyFont="1" applyFill="1" applyBorder="1" applyAlignment="1" applyProtection="1">
      <alignment horizontal="right" vertical="center" wrapText="1" readingOrder="1"/>
    </xf>
    <xf numFmtId="166" fontId="17" fillId="4" borderId="31" xfId="7" applyNumberFormat="1" applyFont="1" applyFill="1" applyBorder="1" applyAlignment="1" applyProtection="1">
      <alignment horizontal="left" vertical="top" wrapText="1" readingOrder="1"/>
    </xf>
    <xf numFmtId="171" fontId="0" fillId="0" borderId="0" xfId="1" applyNumberFormat="1" applyFont="1"/>
    <xf numFmtId="1" fontId="35" fillId="0" borderId="8" xfId="0" applyNumberFormat="1" applyFont="1" applyFill="1" applyBorder="1" applyAlignment="1">
      <alignment horizontal="left" vertical="center" wrapText="1"/>
    </xf>
    <xf numFmtId="1" fontId="35" fillId="0" borderId="8" xfId="0" applyNumberFormat="1" applyFont="1" applyFill="1" applyBorder="1" applyAlignment="1">
      <alignment horizontal="center" vertical="center" wrapText="1"/>
    </xf>
    <xf numFmtId="49" fontId="35" fillId="0" borderId="8" xfId="0" applyNumberFormat="1" applyFont="1" applyBorder="1" applyAlignment="1">
      <alignment horizontal="left" vertical="center" wrapText="1"/>
    </xf>
    <xf numFmtId="166" fontId="35" fillId="0" borderId="8" xfId="0" applyNumberFormat="1" applyFont="1" applyFill="1" applyBorder="1" applyAlignment="1">
      <alignment horizontal="left" vertical="center" wrapText="1"/>
    </xf>
    <xf numFmtId="49" fontId="35" fillId="0" borderId="8" xfId="0" quotePrefix="1" applyNumberFormat="1" applyFont="1" applyFill="1" applyBorder="1" applyAlignment="1">
      <alignment horizontal="center" vertical="center"/>
    </xf>
    <xf numFmtId="3" fontId="35" fillId="0" borderId="8" xfId="0" applyNumberFormat="1" applyFont="1" applyFill="1" applyBorder="1" applyAlignment="1">
      <alignment horizontal="center" vertical="center"/>
    </xf>
    <xf numFmtId="167" fontId="35" fillId="0" borderId="8" xfId="0" applyNumberFormat="1" applyFont="1" applyFill="1" applyBorder="1" applyAlignment="1">
      <alignment horizontal="center" vertical="center"/>
    </xf>
    <xf numFmtId="3" fontId="35" fillId="0" borderId="8" xfId="0" quotePrefix="1" applyNumberFormat="1" applyFont="1" applyFill="1" applyBorder="1" applyAlignment="1">
      <alignment horizontal="center" vertical="center"/>
    </xf>
    <xf numFmtId="165" fontId="48" fillId="0" borderId="0" xfId="6" applyNumberFormat="1" applyFont="1" applyFill="1" applyBorder="1" applyAlignment="1" applyProtection="1">
      <alignment horizontal="left" vertical="center" wrapText="1" readingOrder="1"/>
    </xf>
    <xf numFmtId="173" fontId="65" fillId="0" borderId="22" xfId="17" quotePrefix="1" applyNumberFormat="1" applyFont="1" applyFill="1" applyBorder="1" applyAlignment="1">
      <alignment horizontal="center" vertical="center" wrapText="1"/>
    </xf>
    <xf numFmtId="0" fontId="33" fillId="0" borderId="0" xfId="6" applyFont="1" applyAlignment="1">
      <alignment horizontal="center" vertical="top" wrapText="1"/>
    </xf>
    <xf numFmtId="0" fontId="0" fillId="0" borderId="0" xfId="0" applyAlignment="1">
      <alignment vertical="center" wrapText="1" readingOrder="1"/>
    </xf>
    <xf numFmtId="0" fontId="36" fillId="0" borderId="0" xfId="0" applyFont="1" applyAlignment="1">
      <alignment vertical="center" readingOrder="1"/>
    </xf>
    <xf numFmtId="0" fontId="42" fillId="0" borderId="0" xfId="6" applyFont="1" applyFill="1">
      <alignment horizontal="left" vertical="top" wrapText="1"/>
    </xf>
    <xf numFmtId="167" fontId="4" fillId="0" borderId="0" xfId="17" applyFont="1" applyFill="1" applyAlignment="1">
      <alignment vertical="center" wrapText="1"/>
    </xf>
    <xf numFmtId="0" fontId="70" fillId="0" borderId="8" xfId="18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49" fontId="30" fillId="0" borderId="15" xfId="8" applyNumberFormat="1" applyFont="1" applyBorder="1" applyAlignment="1">
      <alignment vertical="center"/>
    </xf>
    <xf numFmtId="166" fontId="52" fillId="4" borderId="39" xfId="6" applyNumberFormat="1" applyFont="1" applyFill="1" applyBorder="1" applyAlignment="1" applyProtection="1">
      <alignment horizontal="left" vertical="top" wrapText="1" readingOrder="1"/>
    </xf>
    <xf numFmtId="49" fontId="72" fillId="0" borderId="8" xfId="19" applyNumberFormat="1" applyFont="1" applyFill="1" applyBorder="1" applyAlignment="1">
      <alignment vertical="center"/>
    </xf>
    <xf numFmtId="0" fontId="3" fillId="0" borderId="0" xfId="0" applyFont="1"/>
    <xf numFmtId="168" fontId="3" fillId="0" borderId="0" xfId="1" applyFont="1"/>
    <xf numFmtId="168" fontId="9" fillId="0" borderId="0" xfId="1" applyFont="1"/>
    <xf numFmtId="171" fontId="3" fillId="0" borderId="0" xfId="0" applyNumberFormat="1" applyFont="1"/>
    <xf numFmtId="0" fontId="75" fillId="0" borderId="0" xfId="0" applyFont="1" applyAlignment="1">
      <alignment horizontal="right"/>
    </xf>
    <xf numFmtId="0" fontId="4" fillId="6" borderId="16" xfId="0" applyFont="1" applyFill="1" applyBorder="1" applyAlignment="1">
      <alignment horizontal="center" vertical="center" wrapText="1"/>
    </xf>
    <xf numFmtId="0" fontId="76" fillId="7" borderId="8" xfId="0" applyFont="1" applyFill="1" applyBorder="1" applyAlignment="1">
      <alignment horizontal="center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71" fontId="3" fillId="0" borderId="8" xfId="1" applyNumberFormat="1" applyFont="1" applyBorder="1" applyAlignment="1">
      <alignment vertical="center"/>
    </xf>
    <xf numFmtId="0" fontId="3" fillId="0" borderId="8" xfId="1" applyNumberFormat="1" applyFont="1" applyBorder="1" applyAlignment="1">
      <alignment horizontal="left" vertical="center"/>
    </xf>
    <xf numFmtId="171" fontId="40" fillId="0" borderId="8" xfId="1" applyNumberFormat="1" applyFont="1" applyBorder="1" applyAlignment="1">
      <alignment horizontal="left" vertical="center"/>
    </xf>
    <xf numFmtId="168" fontId="40" fillId="0" borderId="8" xfId="0" applyNumberFormat="1" applyFont="1" applyBorder="1" applyAlignment="1">
      <alignment vertical="center"/>
    </xf>
    <xf numFmtId="171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1" applyNumberFormat="1" applyFont="1" applyFill="1" applyBorder="1" applyAlignment="1">
      <alignment horizontal="left" vertical="center"/>
    </xf>
    <xf numFmtId="171" fontId="40" fillId="0" borderId="8" xfId="1" applyNumberFormat="1" applyFont="1" applyFill="1" applyBorder="1" applyAlignment="1">
      <alignment horizontal="left" vertical="center"/>
    </xf>
    <xf numFmtId="168" fontId="40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1" fontId="4" fillId="0" borderId="43" xfId="0" applyNumberFormat="1" applyFont="1" applyFill="1" applyBorder="1" applyAlignment="1">
      <alignment vertical="center" wrapText="1"/>
    </xf>
    <xf numFmtId="168" fontId="34" fillId="8" borderId="43" xfId="0" applyNumberFormat="1" applyFont="1" applyFill="1" applyBorder="1" applyAlignment="1">
      <alignment vertical="center" wrapText="1"/>
    </xf>
    <xf numFmtId="168" fontId="34" fillId="0" borderId="43" xfId="1" applyFont="1" applyFill="1" applyBorder="1" applyAlignment="1">
      <alignment vertical="center" wrapText="1"/>
    </xf>
    <xf numFmtId="171" fontId="34" fillId="0" borderId="43" xfId="0" applyNumberFormat="1" applyFont="1" applyFill="1" applyBorder="1" applyAlignment="1">
      <alignment vertical="center" wrapText="1"/>
    </xf>
    <xf numFmtId="168" fontId="3" fillId="0" borderId="0" xfId="0" applyNumberFormat="1" applyFont="1"/>
    <xf numFmtId="173" fontId="77" fillId="0" borderId="0" xfId="2" applyNumberFormat="1" applyFont="1"/>
    <xf numFmtId="167" fontId="3" fillId="0" borderId="0" xfId="2" applyFont="1"/>
    <xf numFmtId="167" fontId="78" fillId="0" borderId="0" xfId="2" applyFont="1" applyAlignment="1"/>
    <xf numFmtId="167" fontId="79" fillId="0" borderId="0" xfId="2" applyFont="1"/>
    <xf numFmtId="171" fontId="4" fillId="0" borderId="0" xfId="0" applyNumberFormat="1" applyFont="1"/>
    <xf numFmtId="167" fontId="80" fillId="0" borderId="0" xfId="0" applyNumberFormat="1" applyFont="1"/>
    <xf numFmtId="171" fontId="3" fillId="0" borderId="0" xfId="0" applyNumberFormat="1" applyFont="1" applyAlignment="1">
      <alignment horizontal="center"/>
    </xf>
    <xf numFmtId="171" fontId="81" fillId="0" borderId="0" xfId="0" applyNumberFormat="1" applyFont="1" applyAlignment="1">
      <alignment horizontal="center"/>
    </xf>
    <xf numFmtId="167" fontId="77" fillId="0" borderId="0" xfId="2" applyFont="1"/>
    <xf numFmtId="167" fontId="3" fillId="0" borderId="0" xfId="0" applyNumberFormat="1" applyFont="1"/>
    <xf numFmtId="171" fontId="5" fillId="0" borderId="0" xfId="0" applyNumberFormat="1" applyFont="1"/>
    <xf numFmtId="0" fontId="7" fillId="0" borderId="0" xfId="0" applyFont="1" applyAlignment="1"/>
    <xf numFmtId="0" fontId="81" fillId="0" borderId="0" xfId="0" applyFont="1" applyAlignment="1">
      <alignment horizontal="center"/>
    </xf>
    <xf numFmtId="171" fontId="82" fillId="0" borderId="0" xfId="1" applyNumberFormat="1" applyFont="1"/>
    <xf numFmtId="0" fontId="3" fillId="0" borderId="0" xfId="3" applyFont="1"/>
    <xf numFmtId="0" fontId="9" fillId="0" borderId="0" xfId="3" applyFont="1"/>
    <xf numFmtId="171" fontId="3" fillId="0" borderId="0" xfId="3" applyNumberFormat="1" applyFont="1"/>
    <xf numFmtId="0" fontId="75" fillId="0" borderId="0" xfId="3" applyFont="1" applyAlignment="1">
      <alignment horizontal="right"/>
    </xf>
    <xf numFmtId="0" fontId="4" fillId="6" borderId="16" xfId="3" applyFont="1" applyFill="1" applyBorder="1" applyAlignment="1">
      <alignment horizontal="center" vertical="center" wrapText="1"/>
    </xf>
    <xf numFmtId="0" fontId="76" fillId="7" borderId="8" xfId="3" applyFont="1" applyFill="1" applyBorder="1" applyAlignment="1">
      <alignment horizontal="center"/>
    </xf>
    <xf numFmtId="0" fontId="3" fillId="9" borderId="8" xfId="3" quotePrefix="1" applyFont="1" applyFill="1" applyBorder="1" applyAlignment="1">
      <alignment horizontal="center"/>
    </xf>
    <xf numFmtId="0" fontId="4" fillId="9" borderId="8" xfId="3" quotePrefix="1" applyFont="1" applyFill="1" applyBorder="1" applyAlignment="1">
      <alignment horizontal="center"/>
    </xf>
    <xf numFmtId="0" fontId="4" fillId="9" borderId="8" xfId="3" applyFont="1" applyFill="1" applyBorder="1"/>
    <xf numFmtId="171" fontId="34" fillId="9" borderId="8" xfId="1" applyNumberFormat="1" applyFont="1" applyFill="1" applyBorder="1"/>
    <xf numFmtId="0" fontId="4" fillId="9" borderId="8" xfId="1" applyNumberFormat="1" applyFont="1" applyFill="1" applyBorder="1" applyAlignment="1">
      <alignment horizontal="left"/>
    </xf>
    <xf numFmtId="168" fontId="34" fillId="9" borderId="8" xfId="1" applyNumberFormat="1" applyFont="1" applyFill="1" applyBorder="1"/>
    <xf numFmtId="168" fontId="3" fillId="0" borderId="0" xfId="3" applyNumberFormat="1" applyFont="1"/>
    <xf numFmtId="0" fontId="3" fillId="0" borderId="8" xfId="3" quotePrefix="1" applyFont="1" applyBorder="1" applyAlignment="1">
      <alignment horizontal="center"/>
    </xf>
    <xf numFmtId="0" fontId="3" fillId="0" borderId="8" xfId="3" quotePrefix="1" applyFont="1" applyBorder="1" applyAlignment="1">
      <alignment horizontal="right"/>
    </xf>
    <xf numFmtId="0" fontId="3" fillId="0" borderId="8" xfId="3" applyFont="1" applyBorder="1"/>
    <xf numFmtId="171" fontId="3" fillId="0" borderId="8" xfId="1" applyNumberFormat="1" applyFont="1" applyBorder="1"/>
    <xf numFmtId="0" fontId="3" fillId="0" borderId="8" xfId="1" applyNumberFormat="1" applyFont="1" applyBorder="1" applyAlignment="1">
      <alignment horizontal="left"/>
    </xf>
    <xf numFmtId="171" fontId="40" fillId="0" borderId="8" xfId="1" applyNumberFormat="1" applyFont="1" applyBorder="1" applyAlignment="1">
      <alignment horizontal="left"/>
    </xf>
    <xf numFmtId="168" fontId="40" fillId="0" borderId="8" xfId="3" applyNumberFormat="1" applyFont="1" applyBorder="1"/>
    <xf numFmtId="0" fontId="3" fillId="0" borderId="8" xfId="3" quotePrefix="1" applyFont="1" applyFill="1" applyBorder="1" applyAlignment="1">
      <alignment horizontal="center"/>
    </xf>
    <xf numFmtId="0" fontId="3" fillId="0" borderId="8" xfId="3" quotePrefix="1" applyFont="1" applyFill="1" applyBorder="1" applyAlignment="1">
      <alignment horizontal="right"/>
    </xf>
    <xf numFmtId="0" fontId="3" fillId="0" borderId="8" xfId="3" applyFont="1" applyFill="1" applyBorder="1"/>
    <xf numFmtId="0" fontId="3" fillId="0" borderId="8" xfId="1" applyNumberFormat="1" applyFont="1" applyFill="1" applyBorder="1" applyAlignment="1">
      <alignment horizontal="left"/>
    </xf>
    <xf numFmtId="171" fontId="40" fillId="0" borderId="8" xfId="1" applyNumberFormat="1" applyFont="1" applyFill="1" applyBorder="1" applyAlignment="1">
      <alignment horizontal="left"/>
    </xf>
    <xf numFmtId="168" fontId="40" fillId="0" borderId="8" xfId="3" applyNumberFormat="1" applyFont="1" applyFill="1" applyBorder="1"/>
    <xf numFmtId="0" fontId="3" fillId="0" borderId="0" xfId="3" applyFont="1" applyFill="1"/>
    <xf numFmtId="3" fontId="26" fillId="0" borderId="34" xfId="6" applyNumberFormat="1" applyFont="1" applyFill="1" applyBorder="1" applyAlignment="1" applyProtection="1">
      <alignment horizontal="right" vertical="center" wrapText="1" readingOrder="1"/>
    </xf>
    <xf numFmtId="169" fontId="26" fillId="0" borderId="34" xfId="6" applyNumberFormat="1" applyFont="1" applyFill="1" applyBorder="1" applyAlignment="1" applyProtection="1">
      <alignment horizontal="left" vertical="center" wrapText="1" readingOrder="1"/>
    </xf>
    <xf numFmtId="4" fontId="26" fillId="0" borderId="34" xfId="6" applyNumberFormat="1" applyFont="1" applyFill="1" applyBorder="1" applyAlignment="1" applyProtection="1">
      <alignment horizontal="right" vertical="center" wrapText="1" readingOrder="1"/>
    </xf>
    <xf numFmtId="173" fontId="33" fillId="0" borderId="34" xfId="2" applyNumberFormat="1" applyFont="1" applyFill="1" applyBorder="1" applyAlignment="1" applyProtection="1">
      <alignment horizontal="left" vertical="center" wrapText="1" readingOrder="1"/>
    </xf>
    <xf numFmtId="4" fontId="3" fillId="0" borderId="8" xfId="1" applyNumberFormat="1" applyFont="1" applyBorder="1"/>
    <xf numFmtId="168" fontId="3" fillId="0" borderId="8" xfId="1" applyNumberFormat="1" applyFont="1" applyBorder="1"/>
    <xf numFmtId="0" fontId="3" fillId="0" borderId="8" xfId="3" applyFont="1" applyBorder="1" applyAlignment="1">
      <alignment horizontal="center"/>
    </xf>
    <xf numFmtId="171" fontId="4" fillId="0" borderId="43" xfId="3" applyNumberFormat="1" applyFont="1" applyFill="1" applyBorder="1" applyAlignment="1">
      <alignment vertical="center" wrapText="1"/>
    </xf>
    <xf numFmtId="168" fontId="34" fillId="8" borderId="43" xfId="3" applyNumberFormat="1" applyFont="1" applyFill="1" applyBorder="1" applyAlignment="1">
      <alignment vertical="center" wrapText="1"/>
    </xf>
    <xf numFmtId="171" fontId="34" fillId="0" borderId="43" xfId="3" applyNumberFormat="1" applyFont="1" applyFill="1" applyBorder="1" applyAlignment="1">
      <alignment vertical="center" wrapText="1"/>
    </xf>
    <xf numFmtId="0" fontId="5" fillId="0" borderId="0" xfId="3" applyFont="1"/>
    <xf numFmtId="171" fontId="4" fillId="0" borderId="0" xfId="3" applyNumberFormat="1" applyFont="1"/>
    <xf numFmtId="0" fontId="5" fillId="0" borderId="0" xfId="3" applyFont="1" applyAlignment="1">
      <alignment horizontal="center"/>
    </xf>
    <xf numFmtId="167" fontId="80" fillId="0" borderId="0" xfId="3" applyNumberFormat="1" applyFont="1"/>
    <xf numFmtId="0" fontId="5" fillId="0" borderId="0" xfId="3" applyFont="1" applyAlignment="1"/>
    <xf numFmtId="171" fontId="3" fillId="0" borderId="0" xfId="3" applyNumberFormat="1" applyFont="1" applyAlignment="1">
      <alignment horizontal="center"/>
    </xf>
    <xf numFmtId="171" fontId="81" fillId="0" borderId="0" xfId="3" applyNumberFormat="1" applyFont="1" applyAlignment="1">
      <alignment horizontal="center"/>
    </xf>
    <xf numFmtId="167" fontId="3" fillId="0" borderId="0" xfId="3" applyNumberFormat="1" applyFont="1"/>
    <xf numFmtId="171" fontId="5" fillId="0" borderId="0" xfId="3" applyNumberFormat="1" applyFont="1"/>
    <xf numFmtId="0" fontId="7" fillId="0" borderId="0" xfId="3" applyFont="1" applyAlignment="1"/>
    <xf numFmtId="0" fontId="7" fillId="0" borderId="0" xfId="3" applyFont="1" applyAlignment="1">
      <alignment horizontal="center"/>
    </xf>
    <xf numFmtId="0" fontId="81" fillId="0" borderId="0" xfId="3" applyFont="1" applyAlignment="1">
      <alignment horizontal="center"/>
    </xf>
    <xf numFmtId="171" fontId="65" fillId="0" borderId="22" xfId="0" applyNumberFormat="1" applyFont="1" applyFill="1" applyBorder="1" applyAlignment="1">
      <alignment horizontal="center" vertical="center" wrapText="1"/>
    </xf>
    <xf numFmtId="0" fontId="14" fillId="0" borderId="0" xfId="7" applyFont="1">
      <alignment horizontal="left" vertical="top" wrapText="1"/>
    </xf>
    <xf numFmtId="0" fontId="86" fillId="0" borderId="0" xfId="7" applyFont="1" applyAlignment="1">
      <alignment horizontal="center" vertical="top"/>
    </xf>
    <xf numFmtId="1" fontId="22" fillId="4" borderId="31" xfId="7" applyNumberFormat="1" applyFont="1" applyFill="1" applyBorder="1" applyAlignment="1" applyProtection="1">
      <alignment horizontal="center" vertical="top" wrapText="1" readingOrder="1"/>
    </xf>
    <xf numFmtId="0" fontId="77" fillId="2" borderId="22" xfId="0" applyFont="1" applyFill="1" applyBorder="1" applyAlignment="1">
      <alignment horizontal="left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0" fontId="66" fillId="0" borderId="8" xfId="0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65" fillId="0" borderId="28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/>
    </xf>
    <xf numFmtId="49" fontId="65" fillId="0" borderId="36" xfId="0" applyNumberFormat="1" applyFont="1" applyFill="1" applyBorder="1" applyAlignment="1">
      <alignment horizontal="center" vertical="center"/>
    </xf>
    <xf numFmtId="49" fontId="65" fillId="0" borderId="30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 wrapText="1"/>
    </xf>
    <xf numFmtId="49" fontId="65" fillId="0" borderId="36" xfId="0" applyNumberFormat="1" applyFont="1" applyFill="1" applyBorder="1" applyAlignment="1">
      <alignment horizontal="center" vertical="center" wrapText="1"/>
    </xf>
    <xf numFmtId="49" fontId="65" fillId="0" borderId="30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164" fontId="65" fillId="0" borderId="25" xfId="0" quotePrefix="1" applyNumberFormat="1" applyFont="1" applyFill="1" applyBorder="1" applyAlignment="1">
      <alignment horizontal="center" vertical="center" wrapText="1"/>
    </xf>
    <xf numFmtId="164" fontId="65" fillId="0" borderId="24" xfId="0" quotePrefix="1" applyNumberFormat="1" applyFont="1" applyFill="1" applyBorder="1" applyAlignment="1">
      <alignment horizontal="center" vertical="center" wrapText="1"/>
    </xf>
    <xf numFmtId="164" fontId="66" fillId="0" borderId="25" xfId="0" quotePrefix="1" applyNumberFormat="1" applyFont="1" applyFill="1" applyBorder="1" applyAlignment="1">
      <alignment horizontal="center" vertical="center" wrapText="1"/>
    </xf>
    <xf numFmtId="164" fontId="66" fillId="0" borderId="24" xfId="0" quotePrefix="1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49" fontId="66" fillId="0" borderId="20" xfId="0" applyNumberFormat="1" applyFont="1" applyFill="1" applyBorder="1" applyAlignment="1">
      <alignment horizontal="center" vertical="center" wrapText="1"/>
    </xf>
    <xf numFmtId="164" fontId="65" fillId="0" borderId="23" xfId="0" quotePrefix="1" applyNumberFormat="1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164" fontId="66" fillId="0" borderId="23" xfId="0" quotePrefix="1" applyNumberFormat="1" applyFont="1" applyFill="1" applyBorder="1" applyAlignment="1">
      <alignment horizontal="center" vertical="center" wrapText="1"/>
    </xf>
    <xf numFmtId="171" fontId="3" fillId="0" borderId="0" xfId="1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6" fillId="0" borderId="37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4" fillId="6" borderId="14" xfId="3" applyFont="1" applyFill="1" applyBorder="1" applyAlignment="1">
      <alignment horizontal="center" vertical="center" wrapText="1"/>
    </xf>
    <xf numFmtId="0" fontId="4" fillId="6" borderId="15" xfId="3" applyFont="1" applyFill="1" applyBorder="1" applyAlignment="1">
      <alignment horizontal="center" vertical="center" wrapText="1"/>
    </xf>
    <xf numFmtId="0" fontId="4" fillId="0" borderId="40" xfId="3" applyFont="1" applyFill="1" applyBorder="1" applyAlignment="1">
      <alignment horizontal="center" vertical="center" wrapText="1"/>
    </xf>
    <xf numFmtId="0" fontId="4" fillId="0" borderId="41" xfId="3" applyFont="1" applyFill="1" applyBorder="1" applyAlignment="1">
      <alignment horizontal="center" vertical="center" wrapText="1"/>
    </xf>
    <xf numFmtId="0" fontId="4" fillId="0" borderId="42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73" fillId="0" borderId="0" xfId="3" applyFont="1" applyAlignment="1">
      <alignment horizontal="center"/>
    </xf>
    <xf numFmtId="0" fontId="74" fillId="0" borderId="0" xfId="3" applyFont="1" applyAlignment="1">
      <alignment horizontal="center"/>
    </xf>
    <xf numFmtId="0" fontId="4" fillId="6" borderId="3" xfId="3" applyFont="1" applyFill="1" applyBorder="1" applyAlignment="1">
      <alignment horizontal="center" vertical="center" wrapText="1"/>
    </xf>
    <xf numFmtId="0" fontId="4" fillId="6" borderId="10" xfId="3" applyFont="1" applyFill="1" applyBorder="1" applyAlignment="1">
      <alignment horizontal="center" vertical="center" wrapText="1"/>
    </xf>
    <xf numFmtId="0" fontId="4" fillId="6" borderId="16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>
      <alignment horizontal="center" vertical="center"/>
    </xf>
    <xf numFmtId="0" fontId="4" fillId="6" borderId="10" xfId="3" applyFont="1" applyFill="1" applyBorder="1" applyAlignment="1">
      <alignment horizontal="center" vertical="center"/>
    </xf>
    <xf numFmtId="0" fontId="4" fillId="6" borderId="16" xfId="3" applyFont="1" applyFill="1" applyBorder="1" applyAlignment="1">
      <alignment horizontal="center" vertical="center"/>
    </xf>
    <xf numFmtId="0" fontId="4" fillId="6" borderId="4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4" fillId="6" borderId="2" xfId="3" applyFont="1" applyFill="1" applyBorder="1" applyAlignment="1">
      <alignment horizontal="center" vertical="center" wrapText="1"/>
    </xf>
    <xf numFmtId="0" fontId="4" fillId="6" borderId="11" xfId="3" applyFont="1" applyFill="1" applyBorder="1" applyAlignment="1">
      <alignment horizontal="center" vertical="center" wrapText="1"/>
    </xf>
    <xf numFmtId="0" fontId="4" fillId="6" borderId="12" xfId="3" applyFont="1" applyFill="1" applyBorder="1" applyAlignment="1">
      <alignment horizontal="center" vertical="center" wrapText="1"/>
    </xf>
    <xf numFmtId="0" fontId="4" fillId="6" borderId="13" xfId="3" applyFont="1" applyFill="1" applyBorder="1" applyAlignment="1">
      <alignment horizontal="center" vertical="center" wrapText="1"/>
    </xf>
    <xf numFmtId="0" fontId="4" fillId="6" borderId="5" xfId="3" applyFont="1" applyFill="1" applyBorder="1" applyAlignment="1">
      <alignment horizontal="center" vertical="center" wrapText="1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31" fillId="0" borderId="14" xfId="7" applyFont="1" applyFill="1" applyBorder="1" applyAlignment="1">
      <alignment horizontal="center" vertical="center" wrapText="1"/>
    </xf>
    <xf numFmtId="0" fontId="31" fillId="0" borderId="17" xfId="7" applyFont="1" applyFill="1" applyBorder="1" applyAlignment="1">
      <alignment horizontal="center" vertical="center" wrapText="1"/>
    </xf>
    <xf numFmtId="0" fontId="31" fillId="0" borderId="15" xfId="7" applyFont="1" applyFill="1" applyBorder="1" applyAlignment="1">
      <alignment horizontal="center" vertical="center" wrapText="1"/>
    </xf>
    <xf numFmtId="0" fontId="31" fillId="0" borderId="0" xfId="7" applyFont="1" applyFill="1" applyAlignment="1">
      <alignment horizontal="center"/>
    </xf>
    <xf numFmtId="0" fontId="31" fillId="0" borderId="3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16" xfId="7" applyFont="1" applyFill="1" applyBorder="1" applyAlignment="1">
      <alignment horizontal="center" vertical="center" wrapText="1"/>
    </xf>
    <xf numFmtId="0" fontId="31" fillId="0" borderId="3" xfId="7" applyFont="1" applyFill="1" applyBorder="1" applyAlignment="1">
      <alignment horizontal="center" vertical="center"/>
    </xf>
    <xf numFmtId="0" fontId="31" fillId="0" borderId="10" xfId="7" applyFont="1" applyFill="1" applyBorder="1" applyAlignment="1">
      <alignment horizontal="center" vertical="center"/>
    </xf>
    <xf numFmtId="0" fontId="31" fillId="0" borderId="16" xfId="7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31" fillId="0" borderId="5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31" fillId="0" borderId="7" xfId="7" applyFont="1" applyFill="1" applyBorder="1" applyAlignment="1">
      <alignment horizontal="center" vertical="center" wrapText="1"/>
    </xf>
    <xf numFmtId="49" fontId="62" fillId="0" borderId="4" xfId="0" applyNumberFormat="1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62" fillId="0" borderId="2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5" fontId="20" fillId="4" borderId="0" xfId="6" applyNumberFormat="1" applyFont="1" applyFill="1" applyBorder="1" applyAlignment="1" applyProtection="1">
      <alignment horizontal="center" vertical="center" wrapText="1" readingOrder="1"/>
    </xf>
    <xf numFmtId="165" fontId="15" fillId="4" borderId="0" xfId="6" applyNumberFormat="1" applyFont="1" applyFill="1" applyBorder="1" applyAlignment="1" applyProtection="1">
      <alignment horizontal="center" vertical="center" wrapText="1" readingOrder="1"/>
    </xf>
    <xf numFmtId="165" fontId="48" fillId="0" borderId="0" xfId="6" applyNumberFormat="1" applyFont="1" applyFill="1" applyBorder="1" applyAlignment="1" applyProtection="1">
      <alignment vertical="top" readingOrder="1"/>
    </xf>
    <xf numFmtId="165" fontId="49" fillId="0" borderId="31" xfId="6" applyNumberFormat="1" applyFont="1" applyFill="1" applyBorder="1" applyAlignment="1" applyProtection="1">
      <alignment horizontal="center" vertical="center" wrapText="1" readingOrder="1"/>
    </xf>
    <xf numFmtId="165" fontId="48" fillId="0" borderId="0" xfId="6" applyNumberFormat="1" applyFont="1" applyFill="1" applyBorder="1" applyAlignment="1" applyProtection="1">
      <alignment horizontal="left" vertical="center" readingOrder="1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17" xfId="0" applyNumberFormat="1" applyFont="1" applyFill="1" applyBorder="1" applyAlignment="1" applyProtection="1">
      <alignment horizontal="center"/>
    </xf>
    <xf numFmtId="0" fontId="51" fillId="0" borderId="15" xfId="0" applyNumberFormat="1" applyFont="1" applyFill="1" applyBorder="1" applyAlignment="1" applyProtection="1">
      <alignment horizontal="center"/>
    </xf>
    <xf numFmtId="165" fontId="49" fillId="4" borderId="0" xfId="6" applyNumberFormat="1" applyFont="1" applyFill="1" applyBorder="1" applyAlignment="1" applyProtection="1">
      <alignment horizontal="center" vertical="center" wrapText="1" readingOrder="1"/>
    </xf>
    <xf numFmtId="165" fontId="48" fillId="4" borderId="31" xfId="6" applyNumberFormat="1" applyFont="1" applyFill="1" applyBorder="1" applyAlignment="1" applyProtection="1">
      <alignment horizontal="center" vertical="center" wrapText="1" readingOrder="1"/>
    </xf>
    <xf numFmtId="165" fontId="17" fillId="4" borderId="0" xfId="6" applyNumberFormat="1" applyFont="1" applyFill="1" applyBorder="1" applyAlignment="1" applyProtection="1">
      <alignment horizontal="right" vertical="center" wrapText="1" readingOrder="1"/>
    </xf>
    <xf numFmtId="165" fontId="50" fillId="4" borderId="33" xfId="6" applyNumberFormat="1" applyFont="1" applyFill="1" applyBorder="1" applyAlignment="1" applyProtection="1">
      <alignment horizontal="left" vertical="top" wrapText="1" readingOrder="1"/>
    </xf>
    <xf numFmtId="165" fontId="83" fillId="4" borderId="0" xfId="6" applyNumberFormat="1" applyFont="1" applyFill="1" applyBorder="1" applyAlignment="1" applyProtection="1">
      <alignment horizontal="center" vertical="center" wrapText="1" readingOrder="1"/>
    </xf>
    <xf numFmtId="0" fontId="28" fillId="0" borderId="0" xfId="6" applyFont="1" applyAlignment="1">
      <alignment horizontal="center" vertical="top" wrapText="1"/>
    </xf>
    <xf numFmtId="0" fontId="84" fillId="0" borderId="0" xfId="6" applyFont="1" applyAlignment="1">
      <alignment horizontal="center" vertical="top" wrapText="1"/>
    </xf>
    <xf numFmtId="166" fontId="48" fillId="4" borderId="0" xfId="6" applyNumberFormat="1" applyFont="1" applyFill="1" applyBorder="1" applyAlignment="1" applyProtection="1">
      <alignment horizontal="center" vertical="center" wrapText="1" readingOrder="1"/>
    </xf>
    <xf numFmtId="166" fontId="49" fillId="0" borderId="31" xfId="6" applyNumberFormat="1" applyFont="1" applyFill="1" applyBorder="1" applyAlignment="1" applyProtection="1">
      <alignment horizontal="center" vertical="center" wrapText="1" readingOrder="1"/>
    </xf>
    <xf numFmtId="166" fontId="48" fillId="4" borderId="0" xfId="6" applyNumberFormat="1" applyFont="1" applyFill="1" applyBorder="1" applyAlignment="1" applyProtection="1">
      <alignment horizontal="left" vertical="center" wrapText="1" readingOrder="1"/>
    </xf>
    <xf numFmtId="0" fontId="46" fillId="0" borderId="0" xfId="0" applyFont="1" applyFill="1" applyAlignment="1">
      <alignment horizontal="center" vertical="center"/>
    </xf>
    <xf numFmtId="0" fontId="53" fillId="0" borderId="14" xfId="0" applyNumberFormat="1" applyFont="1" applyFill="1" applyBorder="1" applyAlignment="1" applyProtection="1">
      <alignment horizontal="center"/>
    </xf>
    <xf numFmtId="0" fontId="53" fillId="0" borderId="17" xfId="0" applyNumberFormat="1" applyFont="1" applyFill="1" applyBorder="1" applyAlignment="1" applyProtection="1">
      <alignment horizontal="center"/>
    </xf>
    <xf numFmtId="0" fontId="53" fillId="0" borderId="15" xfId="0" applyNumberFormat="1" applyFont="1" applyFill="1" applyBorder="1" applyAlignment="1" applyProtection="1">
      <alignment horizontal="center"/>
    </xf>
    <xf numFmtId="166" fontId="48" fillId="4" borderId="0" xfId="6" applyNumberFormat="1" applyFont="1" applyFill="1" applyBorder="1" applyAlignment="1" applyProtection="1">
      <alignment horizontal="left" vertical="top" wrapText="1" readingOrder="1"/>
    </xf>
    <xf numFmtId="0" fontId="47" fillId="0" borderId="3" xfId="8" applyFont="1" applyBorder="1" applyAlignment="1">
      <alignment horizontal="center" vertical="center" wrapText="1"/>
    </xf>
    <xf numFmtId="0" fontId="47" fillId="0" borderId="10" xfId="8" applyFont="1" applyBorder="1" applyAlignment="1">
      <alignment horizontal="center" vertical="center" wrapText="1"/>
    </xf>
    <xf numFmtId="0" fontId="47" fillId="0" borderId="16" xfId="8" applyFont="1" applyBorder="1" applyAlignment="1">
      <alignment horizontal="center" vertical="center" wrapText="1"/>
    </xf>
    <xf numFmtId="0" fontId="47" fillId="0" borderId="5" xfId="8" applyFont="1" applyBorder="1" applyAlignment="1">
      <alignment horizontal="center"/>
    </xf>
    <xf numFmtId="0" fontId="47" fillId="0" borderId="6" xfId="8" applyFont="1" applyBorder="1" applyAlignment="1">
      <alignment horizontal="center"/>
    </xf>
    <xf numFmtId="0" fontId="47" fillId="0" borderId="7" xfId="8" applyFont="1" applyBorder="1" applyAlignment="1">
      <alignment horizontal="center"/>
    </xf>
    <xf numFmtId="0" fontId="51" fillId="0" borderId="8" xfId="0" applyNumberFormat="1" applyFont="1" applyFill="1" applyBorder="1" applyAlignment="1" applyProtection="1">
      <alignment horizontal="center"/>
    </xf>
    <xf numFmtId="0" fontId="47" fillId="0" borderId="28" xfId="8" applyFont="1" applyBorder="1" applyAlignment="1">
      <alignment horizontal="center" vertical="center" wrapText="1"/>
    </xf>
    <xf numFmtId="0" fontId="47" fillId="0" borderId="28" xfId="8" applyFont="1" applyBorder="1" applyAlignment="1">
      <alignment horizontal="center" vertical="center"/>
    </xf>
    <xf numFmtId="0" fontId="47" fillId="0" borderId="16" xfId="8" applyFont="1" applyBorder="1" applyAlignment="1">
      <alignment horizontal="center" vertical="center"/>
    </xf>
    <xf numFmtId="0" fontId="13" fillId="0" borderId="0" xfId="8" applyFont="1" applyAlignment="1">
      <alignment horizontal="center"/>
    </xf>
    <xf numFmtId="0" fontId="57" fillId="0" borderId="0" xfId="0" applyFont="1" applyFill="1" applyAlignment="1">
      <alignment horizontal="center" vertical="center"/>
    </xf>
    <xf numFmtId="170" fontId="52" fillId="0" borderId="8" xfId="8" applyNumberFormat="1" applyFont="1" applyFill="1" applyBorder="1" applyAlignment="1" applyProtection="1">
      <alignment horizontal="center" vertical="center" wrapText="1" readingOrder="1"/>
    </xf>
    <xf numFmtId="0" fontId="31" fillId="2" borderId="8" xfId="8" applyFont="1" applyFill="1" applyBorder="1" applyAlignment="1">
      <alignment horizontal="center" vertical="center"/>
    </xf>
    <xf numFmtId="0" fontId="47" fillId="0" borderId="3" xfId="8" applyFont="1" applyBorder="1" applyAlignment="1">
      <alignment horizontal="center" vertical="center"/>
    </xf>
    <xf numFmtId="0" fontId="47" fillId="0" borderId="10" xfId="8" applyFont="1" applyBorder="1" applyAlignment="1">
      <alignment horizontal="center" vertical="center"/>
    </xf>
    <xf numFmtId="0" fontId="25" fillId="0" borderId="0" xfId="8" applyFont="1" applyAlignment="1">
      <alignment horizontal="center"/>
    </xf>
    <xf numFmtId="0" fontId="46" fillId="0" borderId="8" xfId="8" applyFont="1" applyFill="1" applyBorder="1" applyAlignment="1">
      <alignment horizontal="left" vertical="center"/>
    </xf>
    <xf numFmtId="0" fontId="46" fillId="0" borderId="8" xfId="8" quotePrefix="1" applyFont="1" applyFill="1" applyBorder="1" applyAlignment="1">
      <alignment horizontal="left" vertical="center"/>
    </xf>
    <xf numFmtId="0" fontId="56" fillId="0" borderId="0" xfId="8" applyFont="1" applyAlignment="1">
      <alignment horizontal="center"/>
    </xf>
    <xf numFmtId="0" fontId="47" fillId="0" borderId="8" xfId="8" applyFont="1" applyBorder="1" applyAlignment="1">
      <alignment horizontal="center" vertical="center" wrapText="1"/>
    </xf>
    <xf numFmtId="0" fontId="47" fillId="0" borderId="8" xfId="8" applyFont="1" applyBorder="1" applyAlignment="1">
      <alignment horizontal="center" vertical="center"/>
    </xf>
    <xf numFmtId="0" fontId="47" fillId="0" borderId="8" xfId="8" applyFont="1" applyBorder="1" applyAlignment="1">
      <alignment horizontal="center"/>
    </xf>
    <xf numFmtId="0" fontId="46" fillId="0" borderId="8" xfId="8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 applyProtection="1">
      <alignment horizontal="center" vertical="center"/>
    </xf>
    <xf numFmtId="0" fontId="56" fillId="0" borderId="17" xfId="0" applyNumberFormat="1" applyFont="1" applyFill="1" applyBorder="1" applyAlignment="1" applyProtection="1">
      <alignment horizontal="center" vertical="center"/>
    </xf>
    <xf numFmtId="0" fontId="56" fillId="0" borderId="15" xfId="0" applyNumberFormat="1" applyFont="1" applyFill="1" applyBorder="1" applyAlignment="1" applyProtection="1">
      <alignment horizontal="center" vertical="center"/>
    </xf>
    <xf numFmtId="0" fontId="55" fillId="0" borderId="0" xfId="8" applyFont="1" applyAlignment="1">
      <alignment horizontal="center" vertical="center"/>
    </xf>
    <xf numFmtId="0" fontId="40" fillId="0" borderId="0" xfId="8" applyFont="1" applyAlignment="1">
      <alignment horizontal="center" vertical="center"/>
    </xf>
    <xf numFmtId="0" fontId="40" fillId="0" borderId="0" xfId="8" applyFont="1" applyAlignment="1">
      <alignment horizontal="center"/>
    </xf>
    <xf numFmtId="0" fontId="46" fillId="0" borderId="14" xfId="8" applyFont="1" applyFill="1" applyBorder="1" applyAlignment="1">
      <alignment horizontal="right" vertical="center"/>
    </xf>
    <xf numFmtId="0" fontId="46" fillId="0" borderId="17" xfId="8" applyFont="1" applyFill="1" applyBorder="1" applyAlignment="1">
      <alignment horizontal="right" vertical="center"/>
    </xf>
    <xf numFmtId="0" fontId="46" fillId="0" borderId="15" xfId="8" applyFont="1" applyFill="1" applyBorder="1" applyAlignment="1">
      <alignment horizontal="right" vertical="center"/>
    </xf>
    <xf numFmtId="0" fontId="44" fillId="0" borderId="0" xfId="8" applyFont="1" applyAlignment="1">
      <alignment horizontal="center"/>
    </xf>
    <xf numFmtId="166" fontId="22" fillId="0" borderId="31" xfId="7" applyNumberFormat="1" applyFont="1" applyFill="1" applyBorder="1" applyAlignment="1" applyProtection="1">
      <alignment horizontal="center" vertical="center" wrapText="1" readingOrder="1"/>
    </xf>
    <xf numFmtId="166" fontId="22" fillId="0" borderId="32" xfId="7" applyNumberFormat="1" applyFont="1" applyFill="1" applyBorder="1" applyAlignment="1" applyProtection="1">
      <alignment horizontal="center" vertical="center" wrapText="1" readingOrder="1"/>
    </xf>
    <xf numFmtId="166" fontId="15" fillId="4" borderId="0" xfId="7" applyNumberFormat="1" applyFont="1" applyFill="1" applyBorder="1" applyAlignment="1" applyProtection="1">
      <alignment horizontal="center" vertical="center" wrapText="1" readingOrder="1"/>
    </xf>
    <xf numFmtId="166" fontId="20" fillId="4" borderId="0" xfId="7" applyNumberFormat="1" applyFont="1" applyFill="1" applyBorder="1" applyAlignment="1" applyProtection="1">
      <alignment horizontal="center" vertical="center" wrapText="1" readingOrder="1"/>
    </xf>
    <xf numFmtId="166" fontId="21" fillId="4" borderId="0" xfId="7" applyNumberFormat="1" applyFont="1" applyFill="1" applyBorder="1" applyAlignment="1" applyProtection="1">
      <alignment horizontal="left" vertical="top" wrapText="1" readingOrder="1"/>
    </xf>
    <xf numFmtId="0" fontId="51" fillId="0" borderId="0" xfId="0" applyNumberFormat="1" applyFont="1" applyFill="1" applyBorder="1" applyAlignment="1" applyProtection="1">
      <alignment horizontal="center"/>
    </xf>
    <xf numFmtId="166" fontId="22" fillId="5" borderId="31" xfId="7" applyNumberFormat="1" applyFont="1" applyFill="1" applyBorder="1" applyAlignment="1" applyProtection="1">
      <alignment horizontal="center" vertical="center" wrapText="1" readingOrder="1"/>
    </xf>
    <xf numFmtId="166" fontId="22" fillId="4" borderId="31" xfId="7" applyNumberFormat="1" applyFont="1" applyFill="1" applyBorder="1" applyAlignment="1" applyProtection="1">
      <alignment horizontal="left" vertical="top" wrapText="1" readingOrder="1"/>
    </xf>
    <xf numFmtId="166" fontId="22" fillId="4" borderId="31" xfId="7" applyNumberFormat="1" applyFont="1" applyFill="1" applyBorder="1" applyAlignment="1" applyProtection="1">
      <alignment horizontal="center" vertical="top" wrapText="1" readingOrder="1"/>
    </xf>
    <xf numFmtId="167" fontId="22" fillId="4" borderId="31" xfId="7" applyNumberFormat="1" applyFont="1" applyFill="1" applyBorder="1" applyAlignment="1" applyProtection="1">
      <alignment horizontal="right" vertical="top" wrapText="1" readingOrder="1"/>
    </xf>
    <xf numFmtId="166" fontId="17" fillId="4" borderId="0" xfId="7" applyNumberFormat="1" applyFont="1" applyFill="1" applyBorder="1" applyAlignment="1" applyProtection="1">
      <alignment horizontal="center" vertical="center" wrapText="1" readingOrder="1"/>
    </xf>
    <xf numFmtId="166" fontId="22" fillId="4" borderId="0" xfId="7" applyNumberFormat="1" applyFont="1" applyFill="1" applyBorder="1" applyAlignment="1" applyProtection="1">
      <alignment horizontal="center" vertical="center" wrapText="1" readingOrder="1"/>
    </xf>
    <xf numFmtId="166" fontId="22" fillId="4" borderId="0" xfId="7" applyNumberFormat="1" applyFont="1" applyFill="1" applyBorder="1" applyAlignment="1" applyProtection="1">
      <alignment horizontal="right" vertical="center" wrapText="1" readingOrder="1"/>
    </xf>
    <xf numFmtId="166" fontId="23" fillId="4" borderId="33" xfId="7" applyNumberFormat="1" applyFont="1" applyFill="1" applyBorder="1" applyAlignment="1" applyProtection="1">
      <alignment horizontal="left" vertical="top" wrapText="1" readingOrder="1"/>
    </xf>
    <xf numFmtId="166" fontId="21" fillId="4" borderId="31" xfId="7" applyNumberFormat="1" applyFont="1" applyFill="1" applyBorder="1" applyAlignment="1" applyProtection="1">
      <alignment horizontal="center" vertical="top" wrapText="1" readingOrder="1"/>
    </xf>
    <xf numFmtId="167" fontId="21" fillId="4" borderId="31" xfId="7" applyNumberFormat="1" applyFont="1" applyFill="1" applyBorder="1" applyAlignment="1" applyProtection="1">
      <alignment horizontal="right" vertical="top" wrapText="1" readingOrder="1"/>
    </xf>
    <xf numFmtId="166" fontId="22" fillId="4" borderId="38" xfId="7" applyNumberFormat="1" applyFont="1" applyFill="1" applyBorder="1" applyAlignment="1" applyProtection="1">
      <alignment horizontal="center" vertical="top" wrapText="1" readingOrder="1"/>
    </xf>
    <xf numFmtId="166" fontId="22" fillId="4" borderId="35" xfId="7" applyNumberFormat="1" applyFont="1" applyFill="1" applyBorder="1" applyAlignment="1" applyProtection="1">
      <alignment horizontal="center" vertical="top" wrapText="1" readingOrder="1"/>
    </xf>
    <xf numFmtId="166" fontId="22" fillId="4" borderId="39" xfId="7" applyNumberFormat="1" applyFont="1" applyFill="1" applyBorder="1" applyAlignment="1" applyProtection="1">
      <alignment horizontal="center" vertical="top" wrapText="1" readingOrder="1"/>
    </xf>
    <xf numFmtId="167" fontId="22" fillId="4" borderId="38" xfId="7" quotePrefix="1" applyNumberFormat="1" applyFont="1" applyFill="1" applyBorder="1" applyAlignment="1" applyProtection="1">
      <alignment horizontal="center" vertical="top" wrapText="1" readingOrder="1"/>
    </xf>
    <xf numFmtId="167" fontId="22" fillId="4" borderId="39" xfId="7" applyNumberFormat="1" applyFont="1" applyFill="1" applyBorder="1" applyAlignment="1" applyProtection="1">
      <alignment horizontal="center" vertical="top" wrapText="1" readingOrder="1"/>
    </xf>
    <xf numFmtId="166" fontId="85" fillId="4" borderId="0" xfId="7" applyNumberFormat="1" applyFont="1" applyFill="1" applyBorder="1" applyAlignment="1" applyProtection="1">
      <alignment horizontal="center" vertical="center" wrapText="1" readingOrder="1"/>
    </xf>
    <xf numFmtId="10" fontId="85" fillId="4" borderId="0" xfId="6" applyNumberFormat="1" applyFont="1" applyFill="1" applyBorder="1" applyAlignment="1" applyProtection="1">
      <alignment horizontal="center" vertical="center" wrapText="1" readingOrder="1"/>
    </xf>
    <xf numFmtId="10" fontId="17" fillId="4" borderId="0" xfId="6" applyNumberFormat="1" applyFont="1" applyFill="1" applyBorder="1" applyAlignment="1" applyProtection="1">
      <alignment horizontal="center" vertical="center" wrapText="1" readingOrder="1"/>
    </xf>
    <xf numFmtId="10" fontId="17" fillId="4" borderId="0" xfId="6" applyNumberFormat="1" applyFont="1" applyFill="1" applyBorder="1" applyAlignment="1" applyProtection="1">
      <alignment horizontal="right" vertical="center" wrapText="1" readingOrder="1"/>
    </xf>
    <xf numFmtId="10" fontId="16" fillId="4" borderId="31" xfId="6" applyNumberFormat="1" applyFont="1" applyFill="1" applyBorder="1" applyAlignment="1" applyProtection="1">
      <alignment horizontal="left" vertical="center" wrapText="1" readingOrder="1"/>
    </xf>
    <xf numFmtId="10" fontId="18" fillId="4" borderId="33" xfId="6" applyNumberFormat="1" applyFont="1" applyFill="1" applyBorder="1" applyAlignment="1" applyProtection="1">
      <alignment horizontal="left" vertical="top" wrapText="1" readingOrder="1"/>
    </xf>
    <xf numFmtId="10" fontId="16" fillId="4" borderId="31" xfId="6" applyNumberFormat="1" applyFont="1" applyFill="1" applyBorder="1" applyAlignment="1" applyProtection="1">
      <alignment horizontal="center" vertical="center" wrapText="1" readingOrder="1"/>
    </xf>
    <xf numFmtId="10" fontId="16" fillId="4" borderId="31" xfId="6" applyNumberFormat="1" applyFont="1" applyFill="1" applyBorder="1" applyAlignment="1" applyProtection="1">
      <alignment horizontal="right" vertical="center" wrapText="1" readingOrder="1"/>
    </xf>
    <xf numFmtId="10" fontId="16" fillId="4" borderId="35" xfId="6" applyNumberFormat="1" applyFont="1" applyFill="1" applyBorder="1" applyAlignment="1" applyProtection="1">
      <alignment horizontal="center" vertical="center" wrapText="1" readingOrder="1"/>
    </xf>
    <xf numFmtId="10" fontId="17" fillId="4" borderId="31" xfId="6" applyNumberFormat="1" applyFont="1" applyFill="1" applyBorder="1" applyAlignment="1" applyProtection="1">
      <alignment horizontal="left" vertical="center" wrapText="1" readingOrder="1"/>
    </xf>
    <xf numFmtId="10" fontId="17" fillId="4" borderId="31" xfId="6" applyNumberFormat="1" applyFont="1" applyFill="1" applyBorder="1" applyAlignment="1" applyProtection="1">
      <alignment horizontal="center" vertical="center" wrapText="1" readingOrder="1"/>
    </xf>
    <xf numFmtId="10" fontId="17" fillId="4" borderId="31" xfId="6" applyNumberFormat="1" applyFont="1" applyFill="1" applyBorder="1" applyAlignment="1" applyProtection="1">
      <alignment horizontal="right" vertical="center" wrapText="1" readingOrder="1"/>
    </xf>
    <xf numFmtId="10" fontId="17" fillId="4" borderId="35" xfId="6" applyNumberFormat="1" applyFont="1" applyFill="1" applyBorder="1" applyAlignment="1" applyProtection="1">
      <alignment horizontal="center" vertical="center" wrapText="1" readingOrder="1"/>
    </xf>
    <xf numFmtId="10" fontId="17" fillId="5" borderId="31" xfId="6" applyNumberFormat="1" applyFont="1" applyFill="1" applyBorder="1" applyAlignment="1" applyProtection="1">
      <alignment horizontal="center" vertical="center" wrapText="1" readingOrder="1"/>
    </xf>
    <xf numFmtId="10" fontId="17" fillId="0" borderId="31" xfId="6" applyNumberFormat="1" applyFont="1" applyFill="1" applyBorder="1" applyAlignment="1" applyProtection="1">
      <alignment horizontal="center" vertical="center" wrapText="1" readingOrder="1"/>
    </xf>
    <xf numFmtId="10" fontId="17" fillId="0" borderId="35" xfId="6" applyNumberFormat="1" applyFont="1" applyFill="1" applyBorder="1" applyAlignment="1" applyProtection="1">
      <alignment horizontal="center" vertical="center" wrapText="1" readingOrder="1"/>
    </xf>
    <xf numFmtId="0" fontId="86" fillId="0" borderId="0" xfId="6" applyFont="1" applyAlignment="1">
      <alignment horizontal="center" vertical="top" wrapText="1"/>
    </xf>
    <xf numFmtId="10" fontId="15" fillId="4" borderId="0" xfId="6" applyNumberFormat="1" applyFont="1" applyFill="1" applyBorder="1" applyAlignment="1" applyProtection="1">
      <alignment horizontal="center" vertical="center" wrapText="1" readingOrder="1"/>
    </xf>
    <xf numFmtId="10" fontId="16" fillId="4" borderId="0" xfId="6" applyNumberFormat="1" applyFont="1" applyFill="1" applyBorder="1" applyAlignment="1" applyProtection="1">
      <alignment horizontal="left" vertical="top" wrapText="1" readingOrder="1"/>
    </xf>
    <xf numFmtId="10" fontId="16" fillId="4" borderId="0" xfId="6" applyNumberFormat="1" applyFont="1" applyFill="1" applyBorder="1" applyAlignment="1" applyProtection="1">
      <alignment horizontal="left" vertical="center" wrapText="1" readingOrder="1"/>
    </xf>
  </cellXfs>
  <cellStyles count="20">
    <cellStyle name="Comma" xfId="1" builtinId="3"/>
    <cellStyle name="Comma [0]" xfId="17" builtinId="6"/>
    <cellStyle name="Comma [0] 2" xfId="2"/>
    <cellStyle name="Comma [0] 2 2" xfId="10"/>
    <cellStyle name="Comma [0] 3" xfId="13"/>
    <cellStyle name="Comma 2" xfId="4"/>
    <cellStyle name="Comma 3" xfId="5"/>
    <cellStyle name="Comma 4" xfId="9"/>
    <cellStyle name="Comma 5" xfId="15"/>
    <cellStyle name="Normal" xfId="0" builtinId="0"/>
    <cellStyle name="Normal 2" xfId="3"/>
    <cellStyle name="Normal 2 2" xfId="11"/>
    <cellStyle name="Normal 2 3" xfId="16"/>
    <cellStyle name="Normal 3" xfId="6"/>
    <cellStyle name="Normal 3 2" xfId="14"/>
    <cellStyle name="Normal 4" xfId="7"/>
    <cellStyle name="Normal 5" xfId="8"/>
    <cellStyle name="Normal 6" xfId="12"/>
    <cellStyle name="Normal_Aset Tetap Perlatan dan Mesin" xfId="19"/>
    <cellStyle name="Normal_Data Migrasi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22412</xdr:colOff>
      <xdr:row>0</xdr:row>
      <xdr:rowOff>134471</xdr:rowOff>
    </xdr:from>
    <xdr:to>
      <xdr:col>3</xdr:col>
      <xdr:colOff>427810</xdr:colOff>
      <xdr:row>3</xdr:row>
      <xdr:rowOff>113740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412" y="134471"/>
          <a:ext cx="62951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9525</xdr:rowOff>
    </xdr:from>
    <xdr:to>
      <xdr:col>2</xdr:col>
      <xdr:colOff>4609</xdr:colOff>
      <xdr:row>4</xdr:row>
      <xdr:rowOff>9525</xdr:rowOff>
    </xdr:to>
    <xdr:pic>
      <xdr:nvPicPr>
        <xdr:cNvPr id="2" name="Picture 2" descr="Logo-Lumajang.JPG">
          <a:extLst>
            <a:ext uri="{FF2B5EF4-FFF2-40B4-BE49-F238E27FC236}">
              <a16:creationId xmlns="" xmlns:a16="http://schemas.microsoft.com/office/drawing/2014/main" id="{00000000-0008-0000-0000-000078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69040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9525</xdr:rowOff>
    </xdr:from>
    <xdr:to>
      <xdr:col>1</xdr:col>
      <xdr:colOff>619766</xdr:colOff>
      <xdr:row>4</xdr:row>
      <xdr:rowOff>9525</xdr:rowOff>
    </xdr:to>
    <xdr:pic>
      <xdr:nvPicPr>
        <xdr:cNvPr id="2" name="Picture 2" descr="Logo-Lumajang.JPG">
          <a:extLst>
            <a:ext uri="{FF2B5EF4-FFF2-40B4-BE49-F238E27FC236}">
              <a16:creationId xmlns="" xmlns:a16="http://schemas.microsoft.com/office/drawing/2014/main" id="{00000000-0008-0000-0000-000078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686441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600075</xdr:colOff>
      <xdr:row>4</xdr:row>
      <xdr:rowOff>75079</xdr:rowOff>
    </xdr:to>
    <xdr:pic>
      <xdr:nvPicPr>
        <xdr:cNvPr id="4" name="Picture 2" descr="Logo-Lumajan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34518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616324</xdr:colOff>
      <xdr:row>9</xdr:row>
      <xdr:rowOff>268942</xdr:rowOff>
    </xdr:from>
    <xdr:ext cx="1404890" cy="530658"/>
    <xdr:sp macro="" textlink="">
      <xdr:nvSpPr>
        <xdr:cNvPr id="5" name="Rectangle 4">
          <a:extLst>
            <a:ext uri="{FF2B5EF4-FFF2-40B4-BE49-F238E27FC236}"/>
          </a:extLst>
        </xdr:cNvPr>
        <xdr:cNvSpPr/>
      </xdr:nvSpPr>
      <xdr:spPr>
        <a:xfrm>
          <a:off x="5804648" y="2039471"/>
          <a:ext cx="1404890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28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28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38100</xdr:rowOff>
    </xdr:from>
    <xdr:to>
      <xdr:col>2</xdr:col>
      <xdr:colOff>610466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38100"/>
          <a:ext cx="62951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754333</xdr:colOff>
      <xdr:row>29</xdr:row>
      <xdr:rowOff>0</xdr:rowOff>
    </xdr:from>
    <xdr:ext cx="184730" cy="1782924"/>
    <xdr:sp macro="" textlink="">
      <xdr:nvSpPr>
        <xdr:cNvPr id="5" name="Rectangle 4"/>
        <xdr:cNvSpPr/>
      </xdr:nvSpPr>
      <xdr:spPr>
        <a:xfrm>
          <a:off x="2983183" y="12401550"/>
          <a:ext cx="184730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id-ID" sz="54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/>
          <a:endParaRPr lang="en-US" sz="54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533399</xdr:colOff>
      <xdr:row>14</xdr:row>
      <xdr:rowOff>9525</xdr:rowOff>
    </xdr:from>
    <xdr:ext cx="2619375" cy="1031629"/>
    <xdr:sp macro="" textlink="">
      <xdr:nvSpPr>
        <xdr:cNvPr id="8" name="Rectangle 7">
          <a:extLst>
            <a:ext uri="{FF2B5EF4-FFF2-40B4-BE49-F238E27FC236}"/>
          </a:extLst>
        </xdr:cNvPr>
        <xdr:cNvSpPr/>
      </xdr:nvSpPr>
      <xdr:spPr>
        <a:xfrm>
          <a:off x="4876799" y="2828925"/>
          <a:ext cx="2619375" cy="1031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60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60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38100</xdr:rowOff>
    </xdr:from>
    <xdr:to>
      <xdr:col>2</xdr:col>
      <xdr:colOff>610466</xdr:colOff>
      <xdr:row>3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38100"/>
          <a:ext cx="62951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754333</xdr:colOff>
      <xdr:row>30</xdr:row>
      <xdr:rowOff>0</xdr:rowOff>
    </xdr:from>
    <xdr:ext cx="184730" cy="1782924"/>
    <xdr:sp macro="" textlink="">
      <xdr:nvSpPr>
        <xdr:cNvPr id="5" name="Rectangle 4"/>
        <xdr:cNvSpPr/>
      </xdr:nvSpPr>
      <xdr:spPr>
        <a:xfrm>
          <a:off x="2878408" y="13325475"/>
          <a:ext cx="184730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id-ID" sz="54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/>
          <a:endParaRPr lang="en-US" sz="54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414057</xdr:colOff>
      <xdr:row>14</xdr:row>
      <xdr:rowOff>285750</xdr:rowOff>
    </xdr:from>
    <xdr:ext cx="2689412" cy="937629"/>
    <xdr:sp macro="" textlink="">
      <xdr:nvSpPr>
        <xdr:cNvPr id="6" name="Rectangle 5">
          <a:extLst>
            <a:ext uri="{FF2B5EF4-FFF2-40B4-BE49-F238E27FC236}"/>
          </a:extLst>
        </xdr:cNvPr>
        <xdr:cNvSpPr/>
      </xdr:nvSpPr>
      <xdr:spPr>
        <a:xfrm>
          <a:off x="4757457" y="2790825"/>
          <a:ext cx="268941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54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54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la\Downloads\rekap%20baru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%20Kasubid%20Penatausahaan%20barang\18.%20Rekon%20Tahunan%202020\-%20Rekap%20Th%202020_Audited\1.%20Rekap%20Aset%20Tetap%20T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Aset Tetap"/>
      <sheetName val="Rekap Aset Ekstra"/>
      <sheetName val="REkap Aset lain-lain"/>
      <sheetName val="Rekap mutasi ATB"/>
      <sheetName val="Rekap Penyusutan"/>
    </sheetNames>
    <sheetDataSet>
      <sheetData sheetId="0">
        <row r="2">
          <cell r="A2" t="str">
            <v>Tahun Anggaran  :  2022</v>
          </cell>
        </row>
        <row r="3">
          <cell r="A3" t="str">
            <v>Periode  :  Semester I</v>
          </cell>
        </row>
        <row r="55">
          <cell r="J55" t="str">
            <v>Lumajang, 30 Juni 2022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(Aset) Kabupaten"/>
      <sheetName val="Total (Aset)"/>
      <sheetName val="Chek"/>
      <sheetName val="Sheet1"/>
      <sheetName val="Kertas Kerja"/>
      <sheetName val="Rekap"/>
      <sheetName val="Badan"/>
      <sheetName val="Dinas"/>
      <sheetName val="Bagian"/>
      <sheetName val="Kecamatan"/>
      <sheetName val="Kec Lmj dan Kelurahan"/>
    </sheetNames>
    <sheetDataSet>
      <sheetData sheetId="0" refreshError="1"/>
      <sheetData sheetId="1" refreshError="1">
        <row r="36">
          <cell r="K36">
            <v>4225360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3"/>
  <sheetViews>
    <sheetView topLeftCell="A35" zoomScale="95" zoomScaleNormal="95" workbookViewId="0">
      <selection activeCell="L64" sqref="L64"/>
    </sheetView>
  </sheetViews>
  <sheetFormatPr defaultRowHeight="12.75"/>
  <cols>
    <col min="1" max="1" width="4.5703125" style="211" customWidth="1"/>
    <col min="2" max="2" width="1.140625" style="211" customWidth="1"/>
    <col min="3" max="3" width="3.28515625" style="206" customWidth="1"/>
    <col min="4" max="4" width="8.42578125" style="206" customWidth="1"/>
    <col min="5" max="5" width="41.5703125" style="206" customWidth="1"/>
    <col min="6" max="6" width="7.42578125" style="206" customWidth="1"/>
    <col min="7" max="7" width="11.7109375" style="237" customWidth="1"/>
    <col min="8" max="8" width="18.85546875" style="206" customWidth="1"/>
    <col min="9" max="9" width="7.42578125" style="211" customWidth="1"/>
    <col min="10" max="10" width="18.85546875" style="211" customWidth="1"/>
    <col min="11" max="11" width="7.42578125" style="238" customWidth="1"/>
    <col min="12" max="12" width="18.85546875" style="211" customWidth="1"/>
    <col min="13" max="13" width="7.42578125" style="178" customWidth="1"/>
    <col min="14" max="14" width="12.7109375" style="178" customWidth="1"/>
    <col min="15" max="15" width="18.85546875" style="211" customWidth="1"/>
    <col min="16" max="16" width="14.5703125" style="3" customWidth="1"/>
    <col min="17" max="17" width="18.140625" style="3" customWidth="1"/>
    <col min="18" max="19" width="15" style="3" bestFit="1" customWidth="1"/>
    <col min="20" max="20" width="15" style="3" customWidth="1"/>
    <col min="21" max="21" width="15" style="211" bestFit="1" customWidth="1"/>
    <col min="22" max="22" width="16" style="211" customWidth="1"/>
    <col min="23" max="16384" width="9.140625" style="211"/>
  </cols>
  <sheetData>
    <row r="1" spans="1:20" ht="24" customHeight="1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20" ht="18.75" customHeight="1">
      <c r="A2" s="398" t="s">
        <v>806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20" ht="18.75" customHeight="1">
      <c r="A3" s="398" t="s">
        <v>807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20" ht="19.5" customHeight="1">
      <c r="A4" s="398" t="s">
        <v>212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</row>
    <row r="5" spans="1:20" ht="12.75" customHeight="1">
      <c r="E5" s="193"/>
      <c r="F5" s="193"/>
      <c r="G5" s="213"/>
      <c r="H5" s="193"/>
      <c r="I5" s="207"/>
      <c r="J5" s="207"/>
      <c r="K5" s="214"/>
      <c r="L5" s="207"/>
    </row>
    <row r="6" spans="1:20" s="215" customFormat="1" ht="15.75" customHeight="1">
      <c r="A6" s="399" t="s">
        <v>1</v>
      </c>
      <c r="B6" s="399"/>
      <c r="C6" s="400" t="s">
        <v>2</v>
      </c>
      <c r="D6" s="401"/>
      <c r="E6" s="406" t="s">
        <v>3</v>
      </c>
      <c r="F6" s="409" t="s">
        <v>808</v>
      </c>
      <c r="G6" s="410"/>
      <c r="H6" s="411"/>
      <c r="I6" s="392" t="s">
        <v>4</v>
      </c>
      <c r="J6" s="415"/>
      <c r="K6" s="415"/>
      <c r="L6" s="393"/>
      <c r="M6" s="416" t="s">
        <v>809</v>
      </c>
      <c r="N6" s="417"/>
      <c r="O6" s="418"/>
      <c r="P6" s="3"/>
      <c r="Q6" s="3"/>
      <c r="R6" s="3"/>
      <c r="S6" s="3"/>
      <c r="T6" s="3"/>
    </row>
    <row r="7" spans="1:20" s="215" customFormat="1" ht="15.75" customHeight="1">
      <c r="A7" s="399"/>
      <c r="B7" s="399"/>
      <c r="C7" s="402"/>
      <c r="D7" s="403"/>
      <c r="E7" s="407"/>
      <c r="F7" s="412"/>
      <c r="G7" s="413"/>
      <c r="H7" s="414"/>
      <c r="I7" s="392" t="s">
        <v>5</v>
      </c>
      <c r="J7" s="393"/>
      <c r="K7" s="392" t="s">
        <v>6</v>
      </c>
      <c r="L7" s="393"/>
      <c r="M7" s="419"/>
      <c r="N7" s="420"/>
      <c r="O7" s="421"/>
      <c r="P7" s="3"/>
      <c r="Q7" s="3"/>
      <c r="R7" s="3"/>
      <c r="S7" s="3"/>
      <c r="T7" s="3"/>
    </row>
    <row r="8" spans="1:20" s="215" customFormat="1" ht="21" customHeight="1">
      <c r="A8" s="399"/>
      <c r="B8" s="399"/>
      <c r="C8" s="404"/>
      <c r="D8" s="405"/>
      <c r="E8" s="408"/>
      <c r="F8" s="208" t="s">
        <v>7</v>
      </c>
      <c r="G8" s="216">
        <v>1</v>
      </c>
      <c r="H8" s="194" t="s">
        <v>9</v>
      </c>
      <c r="I8" s="208" t="s">
        <v>7</v>
      </c>
      <c r="J8" s="208" t="s">
        <v>9</v>
      </c>
      <c r="K8" s="208" t="s">
        <v>7</v>
      </c>
      <c r="L8" s="208" t="s">
        <v>9</v>
      </c>
      <c r="M8" s="208" t="s">
        <v>7</v>
      </c>
      <c r="N8" s="216" t="s">
        <v>8</v>
      </c>
      <c r="O8" s="194" t="s">
        <v>9</v>
      </c>
      <c r="P8" s="3"/>
      <c r="Q8" s="3"/>
      <c r="R8" s="3"/>
      <c r="S8" s="3"/>
      <c r="T8" s="3"/>
    </row>
    <row r="9" spans="1:20" ht="10.5" customHeight="1">
      <c r="A9" s="394"/>
      <c r="B9" s="394"/>
      <c r="C9" s="395"/>
      <c r="D9" s="396"/>
      <c r="E9" s="195">
        <v>2</v>
      </c>
      <c r="F9" s="397" t="s">
        <v>10</v>
      </c>
      <c r="G9" s="396"/>
      <c r="H9" s="195" t="s">
        <v>11</v>
      </c>
      <c r="I9" s="397" t="s">
        <v>12</v>
      </c>
      <c r="J9" s="396"/>
      <c r="K9" s="397" t="s">
        <v>13</v>
      </c>
      <c r="L9" s="396"/>
      <c r="M9" s="397" t="s">
        <v>14</v>
      </c>
      <c r="N9" s="396"/>
      <c r="O9" s="195" t="s">
        <v>15</v>
      </c>
    </row>
    <row r="10" spans="1:20" ht="14.25" customHeight="1">
      <c r="A10" s="427"/>
      <c r="B10" s="427"/>
      <c r="C10" s="428"/>
      <c r="D10" s="429"/>
      <c r="E10" s="196"/>
      <c r="F10" s="196"/>
      <c r="G10" s="217"/>
      <c r="H10" s="196"/>
      <c r="I10" s="196"/>
      <c r="J10" s="196"/>
      <c r="K10" s="218"/>
      <c r="L10" s="196"/>
      <c r="M10" s="218"/>
      <c r="N10" s="218"/>
      <c r="O10" s="196"/>
    </row>
    <row r="11" spans="1:20" s="1" customFormat="1" ht="20.100000000000001" customHeight="1">
      <c r="A11" s="422"/>
      <c r="B11" s="422"/>
      <c r="C11" s="430" t="s">
        <v>16</v>
      </c>
      <c r="D11" s="424" t="s">
        <v>16</v>
      </c>
      <c r="E11" s="219" t="s">
        <v>17</v>
      </c>
      <c r="F11" s="220">
        <f>SUM(F12)</f>
        <v>8</v>
      </c>
      <c r="G11" s="221" t="s">
        <v>18</v>
      </c>
      <c r="H11" s="197">
        <f t="shared" ref="H11:J11" si="0">SUM(H12)</f>
        <v>2679293000</v>
      </c>
      <c r="I11" s="260" t="s">
        <v>236</v>
      </c>
      <c r="J11" s="197">
        <f t="shared" si="0"/>
        <v>0</v>
      </c>
      <c r="K11" s="260">
        <f>K12</f>
        <v>0</v>
      </c>
      <c r="L11" s="286">
        <f>L12</f>
        <v>0</v>
      </c>
      <c r="M11" s="261" t="s">
        <v>15</v>
      </c>
      <c r="N11" s="221" t="s">
        <v>18</v>
      </c>
      <c r="O11" s="197">
        <v>2679293000</v>
      </c>
      <c r="P11" s="12"/>
      <c r="Q11" s="291">
        <v>1237168000</v>
      </c>
      <c r="R11" s="12"/>
      <c r="S11" s="12"/>
      <c r="T11" s="12"/>
    </row>
    <row r="12" spans="1:20" s="2" customFormat="1" ht="20.100000000000001" customHeight="1">
      <c r="A12" s="422">
        <v>1</v>
      </c>
      <c r="B12" s="422"/>
      <c r="C12" s="425" t="s">
        <v>19</v>
      </c>
      <c r="D12" s="426" t="s">
        <v>19</v>
      </c>
      <c r="E12" s="222" t="s">
        <v>649</v>
      </c>
      <c r="F12" s="223">
        <v>8</v>
      </c>
      <c r="G12" s="218" t="s">
        <v>18</v>
      </c>
      <c r="H12" s="198">
        <v>2679293000</v>
      </c>
      <c r="I12" s="224">
        <v>0</v>
      </c>
      <c r="J12" s="198">
        <v>0</v>
      </c>
      <c r="K12" s="267">
        <v>0</v>
      </c>
      <c r="L12" s="198">
        <v>0</v>
      </c>
      <c r="M12" s="262" t="s">
        <v>15</v>
      </c>
      <c r="N12" s="218" t="s">
        <v>18</v>
      </c>
      <c r="O12" s="198">
        <f>O11</f>
        <v>2679293000</v>
      </c>
      <c r="P12" s="12"/>
      <c r="Q12" s="291">
        <v>7030000</v>
      </c>
      <c r="R12" s="12"/>
      <c r="S12" s="12"/>
      <c r="T12" s="12"/>
    </row>
    <row r="13" spans="1:20" s="215" customFormat="1" ht="20.100000000000001" customHeight="1">
      <c r="A13" s="422"/>
      <c r="B13" s="422"/>
      <c r="C13" s="423" t="s">
        <v>20</v>
      </c>
      <c r="D13" s="424" t="s">
        <v>20</v>
      </c>
      <c r="E13" s="219" t="s">
        <v>21</v>
      </c>
      <c r="F13" s="220">
        <f>SUM(F14:F32)</f>
        <v>88</v>
      </c>
      <c r="G13" s="221" t="s">
        <v>22</v>
      </c>
      <c r="H13" s="199">
        <f>SUM(H14:H32)</f>
        <v>281823000</v>
      </c>
      <c r="I13" s="199">
        <f>SUM(I14:I28)</f>
        <v>0</v>
      </c>
      <c r="J13" s="199">
        <f>SUM(J14:J25)</f>
        <v>0</v>
      </c>
      <c r="K13" s="387">
        <f>SUM(K14:K32)</f>
        <v>0</v>
      </c>
      <c r="L13" s="199">
        <f>SUM(L14:L25)</f>
        <v>0</v>
      </c>
      <c r="M13" s="220">
        <f>M14+M15+M16+M17+M18+M19+M20+M21+M22+M23+M24+M25+M26+M27+M28+M29+M30+M31+M32</f>
        <v>88</v>
      </c>
      <c r="N13" s="221" t="s">
        <v>22</v>
      </c>
      <c r="O13" s="199">
        <f>SUM(O14:O28)</f>
        <v>281823000</v>
      </c>
      <c r="P13" s="225"/>
      <c r="Q13" s="225">
        <v>132925000</v>
      </c>
      <c r="R13" s="3"/>
      <c r="S13" s="3"/>
      <c r="T13" s="3"/>
    </row>
    <row r="14" spans="1:20" ht="20.100000000000001" customHeight="1">
      <c r="A14" s="422">
        <v>2</v>
      </c>
      <c r="B14" s="422"/>
      <c r="C14" s="425" t="s">
        <v>23</v>
      </c>
      <c r="D14" s="426" t="s">
        <v>23</v>
      </c>
      <c r="E14" s="226" t="s">
        <v>614</v>
      </c>
      <c r="F14" s="227">
        <v>0</v>
      </c>
      <c r="G14" s="228" t="s">
        <v>24</v>
      </c>
      <c r="H14" s="200">
        <v>0</v>
      </c>
      <c r="I14" s="227">
        <v>0</v>
      </c>
      <c r="J14" s="200">
        <v>0</v>
      </c>
      <c r="K14" s="227">
        <v>0</v>
      </c>
      <c r="L14" s="200">
        <v>0</v>
      </c>
      <c r="M14" s="227">
        <f t="shared" ref="M14:M16" si="1">F14-I14+K14</f>
        <v>0</v>
      </c>
      <c r="N14" s="228" t="s">
        <v>24</v>
      </c>
      <c r="O14" s="210">
        <f t="shared" ref="O14:O16" si="2">H14-J14+L14</f>
        <v>0</v>
      </c>
    </row>
    <row r="15" spans="1:20" ht="20.100000000000001" customHeight="1">
      <c r="A15" s="422">
        <v>3</v>
      </c>
      <c r="B15" s="422"/>
      <c r="C15" s="425" t="s">
        <v>25</v>
      </c>
      <c r="D15" s="426" t="s">
        <v>25</v>
      </c>
      <c r="E15" s="226" t="s">
        <v>615</v>
      </c>
      <c r="F15" s="227">
        <v>3</v>
      </c>
      <c r="G15" s="228" t="s">
        <v>24</v>
      </c>
      <c r="H15" s="200">
        <v>43033000</v>
      </c>
      <c r="I15" s="227">
        <v>0</v>
      </c>
      <c r="J15" s="201">
        <v>0</v>
      </c>
      <c r="K15" s="227">
        <v>0</v>
      </c>
      <c r="L15" s="201">
        <v>0</v>
      </c>
      <c r="M15" s="227">
        <f t="shared" si="1"/>
        <v>3</v>
      </c>
      <c r="N15" s="228" t="s">
        <v>24</v>
      </c>
      <c r="O15" s="210">
        <f t="shared" si="2"/>
        <v>43033000</v>
      </c>
    </row>
    <row r="16" spans="1:20" ht="20.100000000000001" customHeight="1">
      <c r="A16" s="422">
        <v>4</v>
      </c>
      <c r="B16" s="422"/>
      <c r="C16" s="425" t="s">
        <v>26</v>
      </c>
      <c r="D16" s="426" t="s">
        <v>26</v>
      </c>
      <c r="E16" s="226" t="s">
        <v>616</v>
      </c>
      <c r="F16" s="227">
        <v>0</v>
      </c>
      <c r="G16" s="228" t="s">
        <v>24</v>
      </c>
      <c r="H16" s="200">
        <v>0</v>
      </c>
      <c r="I16" s="227">
        <v>0</v>
      </c>
      <c r="J16" s="201">
        <v>0</v>
      </c>
      <c r="K16" s="227">
        <v>0</v>
      </c>
      <c r="L16" s="200">
        <v>0</v>
      </c>
      <c r="M16" s="227">
        <f t="shared" si="1"/>
        <v>0</v>
      </c>
      <c r="N16" s="228" t="s">
        <v>24</v>
      </c>
      <c r="O16" s="210">
        <f t="shared" si="2"/>
        <v>0</v>
      </c>
    </row>
    <row r="17" spans="1:15" ht="20.100000000000001" customHeight="1">
      <c r="A17" s="422">
        <v>5</v>
      </c>
      <c r="B17" s="422"/>
      <c r="C17" s="425" t="s">
        <v>27</v>
      </c>
      <c r="D17" s="426" t="s">
        <v>27</v>
      </c>
      <c r="E17" s="226" t="s">
        <v>617</v>
      </c>
      <c r="F17" s="227">
        <v>1</v>
      </c>
      <c r="G17" s="228" t="s">
        <v>24</v>
      </c>
      <c r="H17" s="200">
        <v>935000</v>
      </c>
      <c r="I17" s="227">
        <v>0</v>
      </c>
      <c r="J17" s="201">
        <v>0</v>
      </c>
      <c r="K17" s="227">
        <v>0</v>
      </c>
      <c r="L17" s="200">
        <v>0</v>
      </c>
      <c r="M17" s="227">
        <f>F17-I17+K17</f>
        <v>1</v>
      </c>
      <c r="N17" s="228" t="s">
        <v>24</v>
      </c>
      <c r="O17" s="210">
        <f>H17-J17+L17</f>
        <v>935000</v>
      </c>
    </row>
    <row r="18" spans="1:15" ht="20.100000000000001" customHeight="1">
      <c r="A18" s="422">
        <v>6</v>
      </c>
      <c r="B18" s="422"/>
      <c r="C18" s="425" t="s">
        <v>28</v>
      </c>
      <c r="D18" s="426" t="s">
        <v>28</v>
      </c>
      <c r="E18" s="226" t="s">
        <v>618</v>
      </c>
      <c r="F18" s="227">
        <v>60</v>
      </c>
      <c r="G18" s="228" t="s">
        <v>24</v>
      </c>
      <c r="H18" s="200">
        <v>133645000</v>
      </c>
      <c r="I18" s="227">
        <v>0</v>
      </c>
      <c r="J18" s="201">
        <v>0</v>
      </c>
      <c r="K18" s="227">
        <v>0</v>
      </c>
      <c r="L18" s="200">
        <v>0</v>
      </c>
      <c r="M18" s="227">
        <f>F18-I18+K18</f>
        <v>60</v>
      </c>
      <c r="N18" s="228" t="s">
        <v>24</v>
      </c>
      <c r="O18" s="210">
        <f>H18-J18+L18</f>
        <v>133645000</v>
      </c>
    </row>
    <row r="19" spans="1:15" ht="26.25" customHeight="1">
      <c r="A19" s="422">
        <v>7</v>
      </c>
      <c r="B19" s="422"/>
      <c r="C19" s="425" t="s">
        <v>29</v>
      </c>
      <c r="D19" s="426"/>
      <c r="E19" s="226" t="s">
        <v>619</v>
      </c>
      <c r="F19" s="227">
        <v>1</v>
      </c>
      <c r="G19" s="228" t="s">
        <v>24</v>
      </c>
      <c r="H19" s="200">
        <v>1000000</v>
      </c>
      <c r="I19" s="227">
        <v>0</v>
      </c>
      <c r="J19" s="201">
        <v>0</v>
      </c>
      <c r="K19" s="227">
        <v>0</v>
      </c>
      <c r="L19" s="201"/>
      <c r="M19" s="227">
        <f t="shared" ref="M19:M32" si="3">F19-I19+K19</f>
        <v>1</v>
      </c>
      <c r="N19" s="228" t="s">
        <v>24</v>
      </c>
      <c r="O19" s="210">
        <f t="shared" ref="O19:O32" si="4">H19-J19+L19</f>
        <v>1000000</v>
      </c>
    </row>
    <row r="20" spans="1:15" ht="20.100000000000001" customHeight="1">
      <c r="A20" s="422">
        <v>8</v>
      </c>
      <c r="B20" s="422"/>
      <c r="C20" s="425" t="s">
        <v>30</v>
      </c>
      <c r="D20" s="426"/>
      <c r="E20" s="226" t="s">
        <v>620</v>
      </c>
      <c r="F20" s="227">
        <v>2</v>
      </c>
      <c r="G20" s="228" t="s">
        <v>24</v>
      </c>
      <c r="H20" s="200">
        <v>1805000</v>
      </c>
      <c r="I20" s="227">
        <v>0</v>
      </c>
      <c r="J20" s="201">
        <v>0</v>
      </c>
      <c r="K20" s="263">
        <v>0</v>
      </c>
      <c r="L20" s="200">
        <v>0</v>
      </c>
      <c r="M20" s="263" t="s">
        <v>249</v>
      </c>
      <c r="N20" s="228" t="s">
        <v>24</v>
      </c>
      <c r="O20" s="210">
        <f t="shared" si="4"/>
        <v>1805000</v>
      </c>
    </row>
    <row r="21" spans="1:15" ht="20.100000000000001" customHeight="1">
      <c r="A21" s="422">
        <v>9</v>
      </c>
      <c r="B21" s="422"/>
      <c r="C21" s="425" t="s">
        <v>31</v>
      </c>
      <c r="D21" s="426"/>
      <c r="E21" s="226" t="s">
        <v>621</v>
      </c>
      <c r="F21" s="227">
        <v>0</v>
      </c>
      <c r="G21" s="228" t="s">
        <v>24</v>
      </c>
      <c r="H21" s="200">
        <v>0</v>
      </c>
      <c r="I21" s="227">
        <v>0</v>
      </c>
      <c r="J21" s="201"/>
      <c r="K21" s="263">
        <v>0</v>
      </c>
      <c r="L21" s="200">
        <v>0</v>
      </c>
      <c r="M21" s="227">
        <v>0</v>
      </c>
      <c r="N21" s="228" t="s">
        <v>24</v>
      </c>
      <c r="O21" s="210">
        <f>H21-J21+L21</f>
        <v>0</v>
      </c>
    </row>
    <row r="22" spans="1:15" ht="20.100000000000001" customHeight="1">
      <c r="A22" s="422">
        <v>10</v>
      </c>
      <c r="B22" s="422"/>
      <c r="C22" s="425" t="s">
        <v>32</v>
      </c>
      <c r="D22" s="426"/>
      <c r="E22" s="226" t="s">
        <v>622</v>
      </c>
      <c r="F22" s="227">
        <v>0</v>
      </c>
      <c r="G22" s="228" t="s">
        <v>24</v>
      </c>
      <c r="H22" s="200">
        <v>0</v>
      </c>
      <c r="I22" s="227">
        <v>0</v>
      </c>
      <c r="J22" s="201">
        <v>0</v>
      </c>
      <c r="K22" s="227">
        <v>0</v>
      </c>
      <c r="L22" s="200">
        <v>0</v>
      </c>
      <c r="M22" s="227">
        <f t="shared" si="3"/>
        <v>0</v>
      </c>
      <c r="N22" s="228" t="s">
        <v>24</v>
      </c>
      <c r="O22" s="210">
        <f t="shared" si="4"/>
        <v>0</v>
      </c>
    </row>
    <row r="23" spans="1:15" ht="20.100000000000001" customHeight="1">
      <c r="A23" s="422">
        <v>11</v>
      </c>
      <c r="B23" s="422"/>
      <c r="C23" s="425" t="s">
        <v>33</v>
      </c>
      <c r="D23" s="426"/>
      <c r="E23" s="226" t="s">
        <v>623</v>
      </c>
      <c r="F23" s="227">
        <v>21</v>
      </c>
      <c r="G23" s="228" t="s">
        <v>24</v>
      </c>
      <c r="H23" s="200">
        <v>101405000</v>
      </c>
      <c r="I23" s="227">
        <v>0</v>
      </c>
      <c r="J23" s="201">
        <v>0</v>
      </c>
      <c r="K23" s="227">
        <v>0</v>
      </c>
      <c r="L23" s="200">
        <v>0</v>
      </c>
      <c r="M23" s="227">
        <f t="shared" si="3"/>
        <v>21</v>
      </c>
      <c r="N23" s="228" t="s">
        <v>24</v>
      </c>
      <c r="O23" s="210">
        <f t="shared" si="4"/>
        <v>101405000</v>
      </c>
    </row>
    <row r="24" spans="1:15" ht="20.100000000000001" customHeight="1">
      <c r="A24" s="422">
        <v>12</v>
      </c>
      <c r="B24" s="422"/>
      <c r="C24" s="425" t="s">
        <v>34</v>
      </c>
      <c r="D24" s="426"/>
      <c r="E24" s="226" t="s">
        <v>624</v>
      </c>
      <c r="F24" s="227">
        <v>0</v>
      </c>
      <c r="G24" s="228" t="s">
        <v>24</v>
      </c>
      <c r="H24" s="201">
        <v>0</v>
      </c>
      <c r="I24" s="227">
        <v>0</v>
      </c>
      <c r="J24" s="201">
        <v>0</v>
      </c>
      <c r="K24" s="227">
        <v>0</v>
      </c>
      <c r="L24" s="200">
        <v>0</v>
      </c>
      <c r="M24" s="227">
        <f t="shared" si="3"/>
        <v>0</v>
      </c>
      <c r="N24" s="228" t="s">
        <v>24</v>
      </c>
      <c r="O24" s="210">
        <f t="shared" si="4"/>
        <v>0</v>
      </c>
    </row>
    <row r="25" spans="1:15" ht="20.100000000000001" customHeight="1">
      <c r="A25" s="422">
        <v>13</v>
      </c>
      <c r="B25" s="422"/>
      <c r="C25" s="425" t="s">
        <v>35</v>
      </c>
      <c r="D25" s="426" t="s">
        <v>35</v>
      </c>
      <c r="E25" s="226" t="s">
        <v>625</v>
      </c>
      <c r="F25" s="227">
        <v>0</v>
      </c>
      <c r="G25" s="228" t="s">
        <v>24</v>
      </c>
      <c r="H25" s="201">
        <v>0</v>
      </c>
      <c r="I25" s="227">
        <v>0</v>
      </c>
      <c r="J25" s="201">
        <v>0</v>
      </c>
      <c r="K25" s="227">
        <v>0</v>
      </c>
      <c r="L25" s="200">
        <v>0</v>
      </c>
      <c r="M25" s="227">
        <f t="shared" si="3"/>
        <v>0</v>
      </c>
      <c r="N25" s="228" t="s">
        <v>24</v>
      </c>
      <c r="O25" s="210">
        <f t="shared" si="4"/>
        <v>0</v>
      </c>
    </row>
    <row r="26" spans="1:15" ht="20.100000000000001" customHeight="1">
      <c r="A26" s="422">
        <v>14</v>
      </c>
      <c r="B26" s="422"/>
      <c r="C26" s="425" t="s">
        <v>36</v>
      </c>
      <c r="D26" s="426" t="s">
        <v>36</v>
      </c>
      <c r="E26" s="226" t="s">
        <v>626</v>
      </c>
      <c r="F26" s="227">
        <v>0</v>
      </c>
      <c r="G26" s="228" t="s">
        <v>24</v>
      </c>
      <c r="H26" s="199">
        <v>0</v>
      </c>
      <c r="I26" s="227">
        <v>0</v>
      </c>
      <c r="J26" s="201">
        <v>0</v>
      </c>
      <c r="K26" s="227">
        <v>0</v>
      </c>
      <c r="L26" s="200">
        <v>0</v>
      </c>
      <c r="M26" s="227">
        <f t="shared" si="3"/>
        <v>0</v>
      </c>
      <c r="N26" s="228" t="s">
        <v>24</v>
      </c>
      <c r="O26" s="210">
        <f t="shared" si="4"/>
        <v>0</v>
      </c>
    </row>
    <row r="27" spans="1:15" ht="20.100000000000001" customHeight="1">
      <c r="A27" s="422">
        <v>15</v>
      </c>
      <c r="B27" s="422"/>
      <c r="C27" s="425" t="s">
        <v>37</v>
      </c>
      <c r="D27" s="426" t="s">
        <v>37</v>
      </c>
      <c r="E27" s="226" t="s">
        <v>627</v>
      </c>
      <c r="F27" s="227">
        <v>0</v>
      </c>
      <c r="G27" s="228" t="s">
        <v>24</v>
      </c>
      <c r="H27" s="199">
        <v>0</v>
      </c>
      <c r="I27" s="227">
        <v>0</v>
      </c>
      <c r="J27" s="201">
        <v>0</v>
      </c>
      <c r="K27" s="227">
        <v>0</v>
      </c>
      <c r="L27" s="200">
        <v>0</v>
      </c>
      <c r="M27" s="227">
        <f t="shared" si="3"/>
        <v>0</v>
      </c>
      <c r="N27" s="228" t="s">
        <v>24</v>
      </c>
      <c r="O27" s="210">
        <f t="shared" si="4"/>
        <v>0</v>
      </c>
    </row>
    <row r="28" spans="1:15" ht="20.100000000000001" customHeight="1">
      <c r="A28" s="422">
        <v>16</v>
      </c>
      <c r="B28" s="422"/>
      <c r="C28" s="425" t="s">
        <v>38</v>
      </c>
      <c r="D28" s="426" t="s">
        <v>38</v>
      </c>
      <c r="E28" s="226" t="s">
        <v>628</v>
      </c>
      <c r="F28" s="227">
        <v>0</v>
      </c>
      <c r="G28" s="228" t="s">
        <v>24</v>
      </c>
      <c r="H28" s="199"/>
      <c r="I28" s="227">
        <v>0</v>
      </c>
      <c r="J28" s="201">
        <v>0</v>
      </c>
      <c r="K28" s="227">
        <v>0</v>
      </c>
      <c r="L28" s="200">
        <v>0</v>
      </c>
      <c r="M28" s="227">
        <f t="shared" si="3"/>
        <v>0</v>
      </c>
      <c r="N28" s="228" t="s">
        <v>24</v>
      </c>
      <c r="O28" s="210">
        <f t="shared" si="4"/>
        <v>0</v>
      </c>
    </row>
    <row r="29" spans="1:15" s="3" customFormat="1" ht="20.100000000000001" customHeight="1">
      <c r="A29" s="422">
        <v>17</v>
      </c>
      <c r="B29" s="422"/>
      <c r="C29" s="425" t="s">
        <v>39</v>
      </c>
      <c r="D29" s="426" t="s">
        <v>39</v>
      </c>
      <c r="E29" s="226" t="s">
        <v>629</v>
      </c>
      <c r="F29" s="227">
        <v>0</v>
      </c>
      <c r="G29" s="228" t="s">
        <v>24</v>
      </c>
      <c r="H29" s="202">
        <v>0</v>
      </c>
      <c r="I29" s="227">
        <f t="shared" ref="I29:L29" si="5">SUM(I30:I31)</f>
        <v>0</v>
      </c>
      <c r="J29" s="209">
        <f t="shared" si="5"/>
        <v>0</v>
      </c>
      <c r="K29" s="227">
        <f t="shared" si="5"/>
        <v>0</v>
      </c>
      <c r="L29" s="202">
        <f t="shared" si="5"/>
        <v>0</v>
      </c>
      <c r="M29" s="227">
        <f t="shared" si="3"/>
        <v>0</v>
      </c>
      <c r="N29" s="228" t="s">
        <v>24</v>
      </c>
      <c r="O29" s="210">
        <f t="shared" si="4"/>
        <v>0</v>
      </c>
    </row>
    <row r="30" spans="1:15" s="3" customFormat="1" ht="20.100000000000001" customHeight="1">
      <c r="A30" s="422">
        <v>18</v>
      </c>
      <c r="B30" s="422"/>
      <c r="C30" s="425" t="s">
        <v>40</v>
      </c>
      <c r="D30" s="426" t="s">
        <v>40</v>
      </c>
      <c r="E30" s="226" t="s">
        <v>630</v>
      </c>
      <c r="F30" s="227">
        <v>0</v>
      </c>
      <c r="G30" s="228" t="s">
        <v>24</v>
      </c>
      <c r="H30" s="202">
        <v>0</v>
      </c>
      <c r="I30" s="227">
        <v>0</v>
      </c>
      <c r="J30" s="201">
        <v>0</v>
      </c>
      <c r="K30" s="227">
        <v>0</v>
      </c>
      <c r="L30" s="202">
        <v>0</v>
      </c>
      <c r="M30" s="227">
        <f t="shared" si="3"/>
        <v>0</v>
      </c>
      <c r="N30" s="228" t="s">
        <v>24</v>
      </c>
      <c r="O30" s="210">
        <f t="shared" si="4"/>
        <v>0</v>
      </c>
    </row>
    <row r="31" spans="1:15" s="3" customFormat="1" ht="20.100000000000001" customHeight="1">
      <c r="A31" s="422">
        <v>19</v>
      </c>
      <c r="B31" s="422"/>
      <c r="C31" s="425" t="s">
        <v>41</v>
      </c>
      <c r="D31" s="426" t="s">
        <v>41</v>
      </c>
      <c r="E31" s="229" t="s">
        <v>631</v>
      </c>
      <c r="F31" s="230">
        <v>0</v>
      </c>
      <c r="G31" s="228" t="s">
        <v>24</v>
      </c>
      <c r="H31" s="203">
        <v>0</v>
      </c>
      <c r="I31" s="230">
        <v>0</v>
      </c>
      <c r="J31" s="201">
        <v>0</v>
      </c>
      <c r="K31" s="230">
        <v>0</v>
      </c>
      <c r="L31" s="212">
        <v>0</v>
      </c>
      <c r="M31" s="227">
        <f t="shared" si="3"/>
        <v>0</v>
      </c>
      <c r="N31" s="228" t="s">
        <v>24</v>
      </c>
      <c r="O31" s="210">
        <f t="shared" si="4"/>
        <v>0</v>
      </c>
    </row>
    <row r="32" spans="1:15" s="3" customFormat="1" ht="20.100000000000001" customHeight="1">
      <c r="A32" s="422">
        <v>20</v>
      </c>
      <c r="B32" s="422"/>
      <c r="C32" s="425" t="s">
        <v>42</v>
      </c>
      <c r="D32" s="426" t="s">
        <v>42</v>
      </c>
      <c r="E32" s="231" t="s">
        <v>632</v>
      </c>
      <c r="F32" s="232">
        <v>0</v>
      </c>
      <c r="G32" s="228" t="s">
        <v>24</v>
      </c>
      <c r="H32" s="204">
        <v>0</v>
      </c>
      <c r="I32" s="232">
        <v>0</v>
      </c>
      <c r="J32" s="210">
        <v>0</v>
      </c>
      <c r="K32" s="232">
        <v>0</v>
      </c>
      <c r="L32" s="204">
        <v>0</v>
      </c>
      <c r="M32" s="227">
        <f t="shared" si="3"/>
        <v>0</v>
      </c>
      <c r="N32" s="228" t="s">
        <v>24</v>
      </c>
      <c r="O32" s="210">
        <f t="shared" si="4"/>
        <v>0</v>
      </c>
    </row>
    <row r="33" spans="1:20" s="1" customFormat="1" ht="20.100000000000001" customHeight="1">
      <c r="A33" s="431"/>
      <c r="B33" s="432"/>
      <c r="C33" s="423" t="s">
        <v>43</v>
      </c>
      <c r="D33" s="424" t="s">
        <v>43</v>
      </c>
      <c r="E33" s="233" t="s">
        <v>44</v>
      </c>
      <c r="F33" s="234">
        <f>SUM(F34:F37)</f>
        <v>2</v>
      </c>
      <c r="G33" s="221" t="s">
        <v>24</v>
      </c>
      <c r="H33" s="205">
        <f>SUM(H34:H37)</f>
        <v>497256000</v>
      </c>
      <c r="I33" s="205">
        <f t="shared" ref="I33:J33" si="6">SUM(I34:I37)</f>
        <v>0</v>
      </c>
      <c r="J33" s="205">
        <f t="shared" si="6"/>
        <v>0</v>
      </c>
      <c r="K33" s="266">
        <f>SUM(K34:K37)</f>
        <v>0</v>
      </c>
      <c r="L33" s="266">
        <f>SUM(L34:L37)</f>
        <v>0</v>
      </c>
      <c r="M33" s="265" t="s">
        <v>249</v>
      </c>
      <c r="N33" s="221" t="s">
        <v>24</v>
      </c>
      <c r="O33" s="205">
        <f>SUM(O34:O37)</f>
        <v>497256000</v>
      </c>
      <c r="P33" s="12"/>
      <c r="Q33" s="12"/>
      <c r="R33" s="12"/>
      <c r="S33" s="12"/>
      <c r="T33" s="12"/>
    </row>
    <row r="34" spans="1:20" s="3" customFormat="1" ht="20.100000000000001" customHeight="1">
      <c r="A34" s="422">
        <v>21</v>
      </c>
      <c r="B34" s="422"/>
      <c r="C34" s="425" t="s">
        <v>45</v>
      </c>
      <c r="D34" s="426" t="s">
        <v>45</v>
      </c>
      <c r="E34" s="231" t="s">
        <v>633</v>
      </c>
      <c r="F34" s="232">
        <v>2</v>
      </c>
      <c r="G34" s="228" t="s">
        <v>24</v>
      </c>
      <c r="H34" s="204">
        <v>497256000</v>
      </c>
      <c r="I34" s="232">
        <v>0</v>
      </c>
      <c r="J34" s="204">
        <v>0</v>
      </c>
      <c r="K34" s="264">
        <v>0</v>
      </c>
      <c r="L34" s="204">
        <v>0</v>
      </c>
      <c r="M34" s="264" t="s">
        <v>249</v>
      </c>
      <c r="N34" s="228" t="s">
        <v>24</v>
      </c>
      <c r="O34" s="204">
        <v>497256000</v>
      </c>
    </row>
    <row r="35" spans="1:20" s="3" customFormat="1" ht="20.100000000000001" customHeight="1">
      <c r="A35" s="422">
        <v>22</v>
      </c>
      <c r="B35" s="422"/>
      <c r="C35" s="435" t="s">
        <v>47</v>
      </c>
      <c r="D35" s="426" t="s">
        <v>47</v>
      </c>
      <c r="E35" s="231" t="s">
        <v>634</v>
      </c>
      <c r="F35" s="232">
        <v>0</v>
      </c>
      <c r="G35" s="228" t="s">
        <v>24</v>
      </c>
      <c r="H35" s="204">
        <v>0</v>
      </c>
      <c r="I35" s="232">
        <v>0</v>
      </c>
      <c r="J35" s="204">
        <v>0</v>
      </c>
      <c r="K35" s="232">
        <v>0</v>
      </c>
      <c r="L35" s="204">
        <v>0</v>
      </c>
      <c r="M35" s="232">
        <f t="shared" ref="M35:M37" si="7">F35-I35+K35</f>
        <v>0</v>
      </c>
      <c r="N35" s="228" t="s">
        <v>24</v>
      </c>
      <c r="O35" s="204">
        <f t="shared" ref="O35:O37" si="8">H35-J35+L35</f>
        <v>0</v>
      </c>
    </row>
    <row r="36" spans="1:20" s="3" customFormat="1" ht="20.100000000000001" customHeight="1">
      <c r="A36" s="422">
        <v>23</v>
      </c>
      <c r="B36" s="422"/>
      <c r="C36" s="425" t="s">
        <v>49</v>
      </c>
      <c r="D36" s="426" t="s">
        <v>49</v>
      </c>
      <c r="E36" s="231" t="s">
        <v>635</v>
      </c>
      <c r="F36" s="232">
        <v>0</v>
      </c>
      <c r="G36" s="228" t="s">
        <v>24</v>
      </c>
      <c r="H36" s="204">
        <v>0</v>
      </c>
      <c r="I36" s="232">
        <v>0</v>
      </c>
      <c r="J36" s="204">
        <v>0</v>
      </c>
      <c r="K36" s="232">
        <v>0</v>
      </c>
      <c r="L36" s="204">
        <v>0</v>
      </c>
      <c r="M36" s="232">
        <f t="shared" si="7"/>
        <v>0</v>
      </c>
      <c r="N36" s="228" t="s">
        <v>24</v>
      </c>
      <c r="O36" s="204">
        <f t="shared" si="8"/>
        <v>0</v>
      </c>
    </row>
    <row r="37" spans="1:20" s="3" customFormat="1" ht="20.100000000000001" customHeight="1">
      <c r="A37" s="422">
        <v>24</v>
      </c>
      <c r="B37" s="422"/>
      <c r="C37" s="425" t="s">
        <v>50</v>
      </c>
      <c r="D37" s="426" t="s">
        <v>50</v>
      </c>
      <c r="E37" s="231" t="s">
        <v>636</v>
      </c>
      <c r="F37" s="232">
        <v>0</v>
      </c>
      <c r="G37" s="228" t="s">
        <v>24</v>
      </c>
      <c r="H37" s="204">
        <v>0</v>
      </c>
      <c r="I37" s="232">
        <v>0</v>
      </c>
      <c r="J37" s="204">
        <v>0</v>
      </c>
      <c r="K37" s="232">
        <v>0</v>
      </c>
      <c r="L37" s="204">
        <v>0</v>
      </c>
      <c r="M37" s="232">
        <f t="shared" si="7"/>
        <v>0</v>
      </c>
      <c r="N37" s="228" t="s">
        <v>24</v>
      </c>
      <c r="O37" s="204">
        <f t="shared" si="8"/>
        <v>0</v>
      </c>
    </row>
    <row r="38" spans="1:20" s="1" customFormat="1" ht="20.100000000000001" customHeight="1">
      <c r="A38" s="433"/>
      <c r="B38" s="433"/>
      <c r="C38" s="423" t="s">
        <v>51</v>
      </c>
      <c r="D38" s="424" t="s">
        <v>51</v>
      </c>
      <c r="E38" s="233" t="s">
        <v>52</v>
      </c>
      <c r="F38" s="234">
        <f>SUM(F39:F42)</f>
        <v>3</v>
      </c>
      <c r="G38" s="221" t="s">
        <v>24</v>
      </c>
      <c r="H38" s="205">
        <f>SUM(H39:H42)</f>
        <v>192877200</v>
      </c>
      <c r="I38" s="205">
        <f t="shared" ref="I38:O38" si="9">SUM(I39:I42)</f>
        <v>0</v>
      </c>
      <c r="J38" s="205">
        <f t="shared" si="9"/>
        <v>0</v>
      </c>
      <c r="K38" s="266">
        <v>0</v>
      </c>
      <c r="L38" s="205">
        <f t="shared" si="9"/>
        <v>0</v>
      </c>
      <c r="M38" s="266" t="s">
        <v>10</v>
      </c>
      <c r="N38" s="221" t="s">
        <v>24</v>
      </c>
      <c r="O38" s="205">
        <f t="shared" si="9"/>
        <v>192877200</v>
      </c>
      <c r="P38" s="12"/>
      <c r="Q38" s="12"/>
      <c r="R38" s="12"/>
      <c r="S38" s="12"/>
      <c r="T38" s="12"/>
    </row>
    <row r="39" spans="1:20" s="3" customFormat="1" ht="20.100000000000001" customHeight="1">
      <c r="A39" s="434">
        <v>25</v>
      </c>
      <c r="B39" s="434"/>
      <c r="C39" s="425" t="s">
        <v>53</v>
      </c>
      <c r="D39" s="426" t="s">
        <v>53</v>
      </c>
      <c r="E39" s="231" t="s">
        <v>637</v>
      </c>
      <c r="F39" s="232">
        <v>3</v>
      </c>
      <c r="G39" s="228" t="s">
        <v>24</v>
      </c>
      <c r="H39" s="204">
        <v>192877200</v>
      </c>
      <c r="I39" s="232">
        <v>0</v>
      </c>
      <c r="J39" s="204">
        <v>0</v>
      </c>
      <c r="K39" s="232">
        <v>0</v>
      </c>
      <c r="L39" s="204">
        <v>0</v>
      </c>
      <c r="M39" s="232">
        <f>F39-I39+K39</f>
        <v>3</v>
      </c>
      <c r="N39" s="228" t="s">
        <v>24</v>
      </c>
      <c r="O39" s="204">
        <f>H39-J39+L39</f>
        <v>192877200</v>
      </c>
    </row>
    <row r="40" spans="1:20" s="3" customFormat="1" ht="20.100000000000001" customHeight="1">
      <c r="A40" s="422">
        <v>26</v>
      </c>
      <c r="B40" s="422"/>
      <c r="C40" s="425" t="s">
        <v>54</v>
      </c>
      <c r="D40" s="426" t="s">
        <v>54</v>
      </c>
      <c r="E40" s="231" t="s">
        <v>638</v>
      </c>
      <c r="F40" s="232">
        <v>0</v>
      </c>
      <c r="G40" s="228" t="s">
        <v>24</v>
      </c>
      <c r="H40" s="204">
        <v>0</v>
      </c>
      <c r="I40" s="232">
        <v>0</v>
      </c>
      <c r="J40" s="204">
        <v>0</v>
      </c>
      <c r="K40" s="232">
        <v>0</v>
      </c>
      <c r="L40" s="204">
        <v>0</v>
      </c>
      <c r="M40" s="232">
        <f t="shared" ref="M40:M42" si="10">F40-I40+K40</f>
        <v>0</v>
      </c>
      <c r="N40" s="228" t="s">
        <v>24</v>
      </c>
      <c r="O40" s="204">
        <f t="shared" ref="O40:O42" si="11">H40-J40+L40</f>
        <v>0</v>
      </c>
    </row>
    <row r="41" spans="1:20" s="3" customFormat="1" ht="20.100000000000001" customHeight="1">
      <c r="A41" s="422">
        <v>27</v>
      </c>
      <c r="B41" s="422"/>
      <c r="C41" s="425" t="s">
        <v>55</v>
      </c>
      <c r="D41" s="426" t="s">
        <v>55</v>
      </c>
      <c r="E41" s="231" t="s">
        <v>639</v>
      </c>
      <c r="F41" s="232">
        <v>0</v>
      </c>
      <c r="G41" s="228" t="s">
        <v>24</v>
      </c>
      <c r="H41" s="204">
        <v>0</v>
      </c>
      <c r="I41" s="232">
        <v>0</v>
      </c>
      <c r="J41" s="204">
        <v>0</v>
      </c>
      <c r="K41" s="232">
        <v>0</v>
      </c>
      <c r="L41" s="204">
        <v>0</v>
      </c>
      <c r="M41" s="232">
        <f t="shared" si="10"/>
        <v>0</v>
      </c>
      <c r="N41" s="228" t="s">
        <v>24</v>
      </c>
      <c r="O41" s="204">
        <f t="shared" si="11"/>
        <v>0</v>
      </c>
    </row>
    <row r="42" spans="1:20" s="3" customFormat="1" ht="20.100000000000001" customHeight="1">
      <c r="A42" s="422">
        <v>28</v>
      </c>
      <c r="B42" s="422"/>
      <c r="C42" s="425" t="s">
        <v>57</v>
      </c>
      <c r="D42" s="426" t="s">
        <v>57</v>
      </c>
      <c r="E42" s="231" t="s">
        <v>640</v>
      </c>
      <c r="F42" s="232">
        <v>0</v>
      </c>
      <c r="G42" s="228" t="s">
        <v>24</v>
      </c>
      <c r="H42" s="204">
        <v>0</v>
      </c>
      <c r="I42" s="232">
        <v>0</v>
      </c>
      <c r="J42" s="204">
        <v>0</v>
      </c>
      <c r="K42" s="232">
        <v>0</v>
      </c>
      <c r="L42" s="204">
        <v>0</v>
      </c>
      <c r="M42" s="232">
        <f t="shared" si="10"/>
        <v>0</v>
      </c>
      <c r="N42" s="228" t="s">
        <v>24</v>
      </c>
      <c r="O42" s="204">
        <f t="shared" si="11"/>
        <v>0</v>
      </c>
    </row>
    <row r="43" spans="1:20" s="1" customFormat="1" ht="20.100000000000001" customHeight="1">
      <c r="A43" s="433"/>
      <c r="B43" s="433"/>
      <c r="C43" s="423" t="s">
        <v>59</v>
      </c>
      <c r="D43" s="424" t="s">
        <v>59</v>
      </c>
      <c r="E43" s="233" t="s">
        <v>60</v>
      </c>
      <c r="F43" s="234">
        <f>SUM(F44:F50)</f>
        <v>0</v>
      </c>
      <c r="G43" s="221" t="s">
        <v>24</v>
      </c>
      <c r="H43" s="205">
        <f>SUM(H44:H50)</f>
        <v>0</v>
      </c>
      <c r="I43" s="205">
        <f t="shared" ref="I43:M43" si="12">SUM(I44:I50)</f>
        <v>0</v>
      </c>
      <c r="J43" s="205">
        <f t="shared" si="12"/>
        <v>0</v>
      </c>
      <c r="K43" s="205">
        <f t="shared" si="12"/>
        <v>0</v>
      </c>
      <c r="L43" s="205">
        <f t="shared" si="12"/>
        <v>0</v>
      </c>
      <c r="M43" s="205">
        <f t="shared" si="12"/>
        <v>0</v>
      </c>
      <c r="N43" s="221" t="s">
        <v>24</v>
      </c>
      <c r="O43" s="205">
        <f t="shared" ref="O43" si="13">SUM(O44:O50)</f>
        <v>0</v>
      </c>
      <c r="P43" s="12"/>
      <c r="Q43" s="12"/>
      <c r="R43" s="12"/>
      <c r="S43" s="12"/>
      <c r="T43" s="12"/>
    </row>
    <row r="44" spans="1:20" s="3" customFormat="1" ht="20.100000000000001" customHeight="1">
      <c r="A44" s="422">
        <v>29</v>
      </c>
      <c r="B44" s="422"/>
      <c r="C44" s="425" t="s">
        <v>61</v>
      </c>
      <c r="D44" s="426" t="s">
        <v>61</v>
      </c>
      <c r="E44" s="231" t="s">
        <v>641</v>
      </c>
      <c r="F44" s="232">
        <v>0</v>
      </c>
      <c r="G44" s="228" t="s">
        <v>24</v>
      </c>
      <c r="H44" s="204">
        <v>0</v>
      </c>
      <c r="I44" s="232">
        <v>0</v>
      </c>
      <c r="J44" s="204">
        <v>0</v>
      </c>
      <c r="K44" s="232">
        <v>0</v>
      </c>
      <c r="L44" s="204">
        <v>0</v>
      </c>
      <c r="M44" s="232">
        <f>F44-I44+K44</f>
        <v>0</v>
      </c>
      <c r="N44" s="228" t="s">
        <v>24</v>
      </c>
      <c r="O44" s="204">
        <f>H44-J44+L44</f>
        <v>0</v>
      </c>
    </row>
    <row r="45" spans="1:20" s="3" customFormat="1" ht="27.75" customHeight="1">
      <c r="A45" s="422">
        <v>30</v>
      </c>
      <c r="B45" s="422"/>
      <c r="C45" s="425" t="s">
        <v>62</v>
      </c>
      <c r="D45" s="426" t="s">
        <v>62</v>
      </c>
      <c r="E45" s="231" t="s">
        <v>642</v>
      </c>
      <c r="F45" s="232">
        <v>0</v>
      </c>
      <c r="G45" s="228" t="s">
        <v>24</v>
      </c>
      <c r="H45" s="204">
        <v>0</v>
      </c>
      <c r="I45" s="232">
        <v>0</v>
      </c>
      <c r="J45" s="204">
        <v>0</v>
      </c>
      <c r="K45" s="232">
        <v>0</v>
      </c>
      <c r="L45" s="204">
        <v>0</v>
      </c>
      <c r="M45" s="232">
        <f t="shared" ref="M45:M50" si="14">F45-I45+K45</f>
        <v>0</v>
      </c>
      <c r="N45" s="228" t="s">
        <v>24</v>
      </c>
      <c r="O45" s="204">
        <f t="shared" ref="O45:O50" si="15">H45-J45+L45</f>
        <v>0</v>
      </c>
    </row>
    <row r="46" spans="1:20" s="3" customFormat="1" ht="20.100000000000001" customHeight="1">
      <c r="A46" s="422">
        <v>31</v>
      </c>
      <c r="B46" s="422"/>
      <c r="C46" s="425" t="s">
        <v>63</v>
      </c>
      <c r="D46" s="426" t="s">
        <v>63</v>
      </c>
      <c r="E46" s="231" t="s">
        <v>643</v>
      </c>
      <c r="F46" s="232">
        <v>0</v>
      </c>
      <c r="G46" s="228" t="s">
        <v>24</v>
      </c>
      <c r="H46" s="204">
        <v>0</v>
      </c>
      <c r="I46" s="232">
        <v>0</v>
      </c>
      <c r="J46" s="204">
        <v>0</v>
      </c>
      <c r="K46" s="232">
        <v>0</v>
      </c>
      <c r="L46" s="204">
        <v>0</v>
      </c>
      <c r="M46" s="232">
        <f t="shared" si="14"/>
        <v>0</v>
      </c>
      <c r="N46" s="228" t="s">
        <v>24</v>
      </c>
      <c r="O46" s="204">
        <f t="shared" si="15"/>
        <v>0</v>
      </c>
    </row>
    <row r="47" spans="1:20" s="3" customFormat="1" ht="20.100000000000001" customHeight="1">
      <c r="A47" s="422">
        <v>32</v>
      </c>
      <c r="B47" s="422"/>
      <c r="C47" s="425" t="s">
        <v>64</v>
      </c>
      <c r="D47" s="426" t="s">
        <v>64</v>
      </c>
      <c r="E47" s="231" t="s">
        <v>644</v>
      </c>
      <c r="F47" s="232">
        <v>0</v>
      </c>
      <c r="G47" s="228" t="s">
        <v>24</v>
      </c>
      <c r="H47" s="204">
        <v>0</v>
      </c>
      <c r="I47" s="232">
        <v>0</v>
      </c>
      <c r="J47" s="204">
        <v>0</v>
      </c>
      <c r="K47" s="232">
        <v>0</v>
      </c>
      <c r="L47" s="204">
        <v>0</v>
      </c>
      <c r="M47" s="232">
        <f t="shared" si="14"/>
        <v>0</v>
      </c>
      <c r="N47" s="228" t="s">
        <v>24</v>
      </c>
      <c r="O47" s="204">
        <f t="shared" si="15"/>
        <v>0</v>
      </c>
    </row>
    <row r="48" spans="1:20" s="3" customFormat="1" ht="20.100000000000001" customHeight="1">
      <c r="A48" s="422">
        <v>33</v>
      </c>
      <c r="B48" s="422"/>
      <c r="C48" s="425" t="s">
        <v>65</v>
      </c>
      <c r="D48" s="426" t="s">
        <v>65</v>
      </c>
      <c r="E48" s="231" t="s">
        <v>645</v>
      </c>
      <c r="F48" s="232">
        <v>0</v>
      </c>
      <c r="G48" s="228" t="s">
        <v>24</v>
      </c>
      <c r="H48" s="204">
        <v>0</v>
      </c>
      <c r="I48" s="232">
        <v>0</v>
      </c>
      <c r="J48" s="204">
        <v>0</v>
      </c>
      <c r="K48" s="232">
        <v>0</v>
      </c>
      <c r="L48" s="204">
        <v>0</v>
      </c>
      <c r="M48" s="232">
        <f t="shared" si="14"/>
        <v>0</v>
      </c>
      <c r="N48" s="228" t="s">
        <v>24</v>
      </c>
      <c r="O48" s="204">
        <f t="shared" si="15"/>
        <v>0</v>
      </c>
    </row>
    <row r="49" spans="1:20" s="3" customFormat="1" ht="20.100000000000001" customHeight="1">
      <c r="A49" s="422">
        <v>34</v>
      </c>
      <c r="B49" s="422"/>
      <c r="C49" s="425" t="s">
        <v>66</v>
      </c>
      <c r="D49" s="426" t="s">
        <v>66</v>
      </c>
      <c r="E49" s="231" t="s">
        <v>646</v>
      </c>
      <c r="F49" s="232">
        <v>0</v>
      </c>
      <c r="G49" s="228" t="s">
        <v>24</v>
      </c>
      <c r="H49" s="204">
        <v>0</v>
      </c>
      <c r="I49" s="232">
        <v>0</v>
      </c>
      <c r="J49" s="204">
        <v>0</v>
      </c>
      <c r="K49" s="232">
        <v>0</v>
      </c>
      <c r="L49" s="204">
        <v>0</v>
      </c>
      <c r="M49" s="232">
        <f t="shared" si="14"/>
        <v>0</v>
      </c>
      <c r="N49" s="228" t="s">
        <v>24</v>
      </c>
      <c r="O49" s="204">
        <f t="shared" si="15"/>
        <v>0</v>
      </c>
    </row>
    <row r="50" spans="1:20" s="3" customFormat="1" ht="20.100000000000001" customHeight="1">
      <c r="A50" s="422">
        <v>35</v>
      </c>
      <c r="B50" s="422"/>
      <c r="C50" s="425" t="s">
        <v>67</v>
      </c>
      <c r="D50" s="426" t="s">
        <v>67</v>
      </c>
      <c r="E50" s="231" t="s">
        <v>647</v>
      </c>
      <c r="F50" s="232">
        <v>0</v>
      </c>
      <c r="G50" s="228" t="s">
        <v>24</v>
      </c>
      <c r="H50" s="204">
        <v>0</v>
      </c>
      <c r="I50" s="232">
        <v>0</v>
      </c>
      <c r="J50" s="204">
        <v>0</v>
      </c>
      <c r="K50" s="232">
        <v>0</v>
      </c>
      <c r="L50" s="204">
        <v>0</v>
      </c>
      <c r="M50" s="232">
        <f t="shared" si="14"/>
        <v>0</v>
      </c>
      <c r="N50" s="228" t="s">
        <v>24</v>
      </c>
      <c r="O50" s="204">
        <f t="shared" si="15"/>
        <v>0</v>
      </c>
    </row>
    <row r="51" spans="1:20" s="1" customFormat="1" ht="20.100000000000001" customHeight="1">
      <c r="A51" s="433"/>
      <c r="B51" s="433"/>
      <c r="C51" s="423" t="s">
        <v>68</v>
      </c>
      <c r="D51" s="424" t="s">
        <v>68</v>
      </c>
      <c r="E51" s="233" t="s">
        <v>69</v>
      </c>
      <c r="F51" s="234">
        <f>F52</f>
        <v>0</v>
      </c>
      <c r="G51" s="221" t="s">
        <v>24</v>
      </c>
      <c r="H51" s="205">
        <f>H52</f>
        <v>0</v>
      </c>
      <c r="I51" s="205">
        <f t="shared" ref="I51:M51" si="16">I52</f>
        <v>0</v>
      </c>
      <c r="J51" s="205">
        <f t="shared" si="16"/>
        <v>0</v>
      </c>
      <c r="K51" s="205">
        <f t="shared" si="16"/>
        <v>0</v>
      </c>
      <c r="L51" s="205">
        <f t="shared" si="16"/>
        <v>0</v>
      </c>
      <c r="M51" s="205">
        <f t="shared" si="16"/>
        <v>0</v>
      </c>
      <c r="N51" s="221" t="s">
        <v>24</v>
      </c>
      <c r="O51" s="205">
        <f>O52</f>
        <v>0</v>
      </c>
      <c r="P51" s="12"/>
      <c r="Q51" s="12"/>
      <c r="R51" s="12"/>
      <c r="S51" s="12"/>
      <c r="T51" s="12"/>
    </row>
    <row r="52" spans="1:20" s="3" customFormat="1" ht="20.100000000000001" customHeight="1">
      <c r="A52" s="422">
        <v>36</v>
      </c>
      <c r="B52" s="422"/>
      <c r="C52" s="425" t="s">
        <v>70</v>
      </c>
      <c r="D52" s="426" t="s">
        <v>70</v>
      </c>
      <c r="E52" s="231" t="s">
        <v>648</v>
      </c>
      <c r="F52" s="232">
        <v>0</v>
      </c>
      <c r="G52" s="228" t="s">
        <v>24</v>
      </c>
      <c r="H52" s="204">
        <v>0</v>
      </c>
      <c r="I52" s="232">
        <v>0</v>
      </c>
      <c r="J52" s="204">
        <v>0</v>
      </c>
      <c r="K52" s="232">
        <v>0</v>
      </c>
      <c r="L52" s="204">
        <v>0</v>
      </c>
      <c r="M52" s="232">
        <f>F52-I52+K52</f>
        <v>0</v>
      </c>
      <c r="N52" s="228" t="s">
        <v>24</v>
      </c>
      <c r="O52" s="204">
        <f>H52-J52+L52</f>
        <v>0</v>
      </c>
    </row>
    <row r="53" spans="1:20" s="3" customFormat="1" ht="14.25" customHeight="1">
      <c r="A53" s="439"/>
      <c r="B53" s="440"/>
      <c r="C53" s="425"/>
      <c r="D53" s="426"/>
      <c r="E53" s="235"/>
      <c r="F53" s="236"/>
      <c r="G53" s="221"/>
      <c r="H53" s="204"/>
      <c r="I53" s="234"/>
      <c r="J53" s="204"/>
      <c r="K53" s="234"/>
      <c r="L53" s="204"/>
      <c r="M53" s="234"/>
      <c r="N53" s="221"/>
      <c r="O53" s="204"/>
    </row>
    <row r="54" spans="1:20" s="215" customFormat="1" ht="21.75" customHeight="1">
      <c r="A54" s="441"/>
      <c r="B54" s="442"/>
      <c r="C54" s="443"/>
      <c r="D54" s="444"/>
      <c r="E54" s="241" t="s">
        <v>71</v>
      </c>
      <c r="F54" s="242">
        <f>F11+F13+F33+F38+F43+F51</f>
        <v>101</v>
      </c>
      <c r="G54" s="242"/>
      <c r="H54" s="243">
        <f t="shared" ref="H54:J54" si="17">H11+H13+H33+H38+H43+H51</f>
        <v>3651249200</v>
      </c>
      <c r="I54" s="242">
        <f t="shared" si="17"/>
        <v>0</v>
      </c>
      <c r="J54" s="242">
        <f t="shared" si="17"/>
        <v>0</v>
      </c>
      <c r="K54" s="242">
        <f>K11+K13+K33+K38+K43+K51</f>
        <v>0</v>
      </c>
      <c r="L54" s="243">
        <f>L11+L13+L33+L38+L43+L51</f>
        <v>0</v>
      </c>
      <c r="M54" s="242">
        <f>M51+M43+M38+M33+M13+M11</f>
        <v>101</v>
      </c>
      <c r="N54" s="242"/>
      <c r="O54" s="244">
        <f>O11+O13+O33+O38+O43+O51</f>
        <v>3651249200</v>
      </c>
      <c r="P54" s="3"/>
      <c r="Q54" s="3"/>
      <c r="R54" s="3"/>
      <c r="S54" s="3"/>
      <c r="T54" s="3"/>
    </row>
    <row r="55" spans="1:20" ht="12.95" customHeight="1">
      <c r="A55" s="240"/>
      <c r="B55" s="240"/>
    </row>
    <row r="56" spans="1:20" ht="15.75" customHeight="1">
      <c r="E56" s="436"/>
      <c r="F56" s="436"/>
      <c r="G56" s="436"/>
      <c r="H56" s="436"/>
      <c r="I56" s="436"/>
      <c r="L56" s="436" t="s">
        <v>690</v>
      </c>
      <c r="M56" s="436"/>
      <c r="N56" s="436"/>
    </row>
    <row r="57" spans="1:20" ht="16.5" customHeight="1">
      <c r="D57" s="436"/>
      <c r="E57" s="436"/>
      <c r="F57" s="4"/>
      <c r="G57" s="4"/>
      <c r="H57" s="5"/>
      <c r="I57" s="5"/>
      <c r="L57" s="436" t="s">
        <v>213</v>
      </c>
      <c r="M57" s="436"/>
      <c r="N57" s="436"/>
    </row>
    <row r="58" spans="1:20" ht="16.5" customHeight="1">
      <c r="D58" s="436"/>
      <c r="E58" s="436"/>
      <c r="F58" s="178"/>
      <c r="G58" s="178"/>
      <c r="H58" s="6"/>
      <c r="I58" s="6"/>
    </row>
    <row r="59" spans="1:20" ht="16.5" customHeight="1">
      <c r="D59" s="178"/>
      <c r="E59" s="178"/>
      <c r="F59" s="178"/>
      <c r="G59" s="178"/>
      <c r="H59" s="6"/>
      <c r="I59" s="6"/>
    </row>
    <row r="60" spans="1:20" ht="12.95" customHeight="1">
      <c r="D60" s="7"/>
      <c r="E60" s="7"/>
      <c r="F60" s="178"/>
      <c r="G60" s="178"/>
      <c r="H60" s="7"/>
      <c r="I60" s="6"/>
      <c r="M60" s="4"/>
      <c r="N60" s="4"/>
    </row>
    <row r="61" spans="1:20" ht="17.25" customHeight="1">
      <c r="D61" s="239"/>
      <c r="E61" s="239"/>
      <c r="F61" s="178"/>
      <c r="G61" s="178"/>
      <c r="H61" s="7"/>
      <c r="I61" s="6"/>
      <c r="M61" s="237"/>
      <c r="N61" s="237"/>
    </row>
    <row r="62" spans="1:20" ht="12.75" customHeight="1">
      <c r="D62" s="437"/>
      <c r="E62" s="437"/>
      <c r="F62" s="4"/>
      <c r="G62" s="4"/>
      <c r="H62" s="5"/>
      <c r="I62" s="5"/>
      <c r="L62" s="438" t="s">
        <v>805</v>
      </c>
      <c r="M62" s="438"/>
      <c r="N62" s="438"/>
    </row>
    <row r="63" spans="1:20" ht="17.25" customHeight="1">
      <c r="L63" s="436" t="s">
        <v>692</v>
      </c>
      <c r="M63" s="436"/>
      <c r="N63" s="436"/>
    </row>
  </sheetData>
  <mergeCells count="116">
    <mergeCell ref="L63:N63"/>
    <mergeCell ref="E56:I56"/>
    <mergeCell ref="L56:N56"/>
    <mergeCell ref="D57:E57"/>
    <mergeCell ref="L57:N57"/>
    <mergeCell ref="D58:E58"/>
    <mergeCell ref="D62:E62"/>
    <mergeCell ref="L62:N62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M9:N9"/>
    <mergeCell ref="A10:B10"/>
    <mergeCell ref="C10:D10"/>
    <mergeCell ref="A11:B11"/>
    <mergeCell ref="C11:D11"/>
    <mergeCell ref="A12:B12"/>
    <mergeCell ref="C12:D12"/>
    <mergeCell ref="I7:J7"/>
    <mergeCell ref="K7:L7"/>
    <mergeCell ref="A9:B9"/>
    <mergeCell ref="C9:D9"/>
    <mergeCell ref="F9:G9"/>
    <mergeCell ref="I9:J9"/>
    <mergeCell ref="K9:L9"/>
    <mergeCell ref="A1:O1"/>
    <mergeCell ref="A2:O2"/>
    <mergeCell ref="A3:O3"/>
    <mergeCell ref="A4:O4"/>
    <mergeCell ref="A6:B8"/>
    <mergeCell ref="C6:D8"/>
    <mergeCell ref="E6:E8"/>
    <mergeCell ref="F6:H7"/>
    <mergeCell ref="I6:L6"/>
    <mergeCell ref="M6:O7"/>
  </mergeCells>
  <printOptions horizontalCentered="1"/>
  <pageMargins left="0.51181102362204722" right="0.23622047244094491" top="0.23622047244094491" bottom="0.62992125984251968" header="0.31496062992125984" footer="0.31496062992125984"/>
  <pageSetup paperSize="5" scale="80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opLeftCell="A45" zoomScale="70" zoomScaleNormal="70" workbookViewId="0">
      <selection activeCell="Z74" sqref="Z74:Z75"/>
    </sheetView>
  </sheetViews>
  <sheetFormatPr defaultRowHeight="15"/>
  <cols>
    <col min="1" max="1" width="6.85546875" style="34" customWidth="1"/>
    <col min="2" max="2" width="15.140625" style="34" customWidth="1"/>
    <col min="3" max="3" width="25.42578125" style="34" customWidth="1"/>
    <col min="4" max="4" width="9.5703125" style="34" customWidth="1"/>
    <col min="5" max="5" width="11.140625" style="34" customWidth="1"/>
    <col min="6" max="6" width="9.28515625" style="34" customWidth="1"/>
    <col min="7" max="7" width="12.5703125" style="34" customWidth="1"/>
    <col min="8" max="8" width="11.5703125" style="34" customWidth="1"/>
    <col min="9" max="13" width="9.140625" style="34"/>
    <col min="14" max="14" width="11.7109375" style="34" customWidth="1"/>
    <col min="15" max="15" width="8.7109375" style="34" customWidth="1"/>
    <col min="16" max="16" width="13.42578125" style="34" customWidth="1"/>
    <col min="17" max="17" width="11.5703125" style="34" customWidth="1"/>
    <col min="18" max="18" width="15.5703125" style="34" customWidth="1"/>
    <col min="19" max="19" width="3.42578125" style="34" customWidth="1"/>
    <col min="20" max="256" width="9.140625" style="34"/>
    <col min="257" max="257" width="6.85546875" style="34" customWidth="1"/>
    <col min="258" max="258" width="15.140625" style="34" customWidth="1"/>
    <col min="259" max="259" width="25.42578125" style="34" customWidth="1"/>
    <col min="260" max="260" width="9.5703125" style="34" customWidth="1"/>
    <col min="261" max="261" width="11.140625" style="34" customWidth="1"/>
    <col min="262" max="262" width="9.28515625" style="34" customWidth="1"/>
    <col min="263" max="263" width="12.5703125" style="34" customWidth="1"/>
    <col min="264" max="264" width="11.5703125" style="34" customWidth="1"/>
    <col min="265" max="269" width="9.140625" style="34"/>
    <col min="270" max="270" width="11.7109375" style="34" customWidth="1"/>
    <col min="271" max="271" width="8.7109375" style="34" customWidth="1"/>
    <col min="272" max="272" width="13.42578125" style="34" customWidth="1"/>
    <col min="273" max="273" width="11.5703125" style="34" customWidth="1"/>
    <col min="274" max="274" width="15.5703125" style="34" customWidth="1"/>
    <col min="275" max="275" width="3.42578125" style="34" customWidth="1"/>
    <col min="276" max="512" width="9.140625" style="34"/>
    <col min="513" max="513" width="6.85546875" style="34" customWidth="1"/>
    <col min="514" max="514" width="15.140625" style="34" customWidth="1"/>
    <col min="515" max="515" width="25.42578125" style="34" customWidth="1"/>
    <col min="516" max="516" width="9.5703125" style="34" customWidth="1"/>
    <col min="517" max="517" width="11.140625" style="34" customWidth="1"/>
    <col min="518" max="518" width="9.28515625" style="34" customWidth="1"/>
    <col min="519" max="519" width="12.5703125" style="34" customWidth="1"/>
    <col min="520" max="520" width="11.5703125" style="34" customWidth="1"/>
    <col min="521" max="525" width="9.140625" style="34"/>
    <col min="526" max="526" width="11.7109375" style="34" customWidth="1"/>
    <col min="527" max="527" width="8.7109375" style="34" customWidth="1"/>
    <col min="528" max="528" width="13.42578125" style="34" customWidth="1"/>
    <col min="529" max="529" width="11.5703125" style="34" customWidth="1"/>
    <col min="530" max="530" width="15.5703125" style="34" customWidth="1"/>
    <col min="531" max="531" width="3.42578125" style="34" customWidth="1"/>
    <col min="532" max="768" width="9.140625" style="34"/>
    <col min="769" max="769" width="6.85546875" style="34" customWidth="1"/>
    <col min="770" max="770" width="15.140625" style="34" customWidth="1"/>
    <col min="771" max="771" width="25.42578125" style="34" customWidth="1"/>
    <col min="772" max="772" width="9.5703125" style="34" customWidth="1"/>
    <col min="773" max="773" width="11.140625" style="34" customWidth="1"/>
    <col min="774" max="774" width="9.28515625" style="34" customWidth="1"/>
    <col min="775" max="775" width="12.5703125" style="34" customWidth="1"/>
    <col min="776" max="776" width="11.5703125" style="34" customWidth="1"/>
    <col min="777" max="781" width="9.140625" style="34"/>
    <col min="782" max="782" width="11.7109375" style="34" customWidth="1"/>
    <col min="783" max="783" width="8.7109375" style="34" customWidth="1"/>
    <col min="784" max="784" width="13.42578125" style="34" customWidth="1"/>
    <col min="785" max="785" width="11.5703125" style="34" customWidth="1"/>
    <col min="786" max="786" width="15.5703125" style="34" customWidth="1"/>
    <col min="787" max="787" width="3.42578125" style="34" customWidth="1"/>
    <col min="788" max="1024" width="9.140625" style="34"/>
    <col min="1025" max="1025" width="6.85546875" style="34" customWidth="1"/>
    <col min="1026" max="1026" width="15.140625" style="34" customWidth="1"/>
    <col min="1027" max="1027" width="25.42578125" style="34" customWidth="1"/>
    <col min="1028" max="1028" width="9.5703125" style="34" customWidth="1"/>
    <col min="1029" max="1029" width="11.140625" style="34" customWidth="1"/>
    <col min="1030" max="1030" width="9.28515625" style="34" customWidth="1"/>
    <col min="1031" max="1031" width="12.5703125" style="34" customWidth="1"/>
    <col min="1032" max="1032" width="11.5703125" style="34" customWidth="1"/>
    <col min="1033" max="1037" width="9.140625" style="34"/>
    <col min="1038" max="1038" width="11.7109375" style="34" customWidth="1"/>
    <col min="1039" max="1039" width="8.7109375" style="34" customWidth="1"/>
    <col min="1040" max="1040" width="13.42578125" style="34" customWidth="1"/>
    <col min="1041" max="1041" width="11.5703125" style="34" customWidth="1"/>
    <col min="1042" max="1042" width="15.5703125" style="34" customWidth="1"/>
    <col min="1043" max="1043" width="3.42578125" style="34" customWidth="1"/>
    <col min="1044" max="1280" width="9.140625" style="34"/>
    <col min="1281" max="1281" width="6.85546875" style="34" customWidth="1"/>
    <col min="1282" max="1282" width="15.140625" style="34" customWidth="1"/>
    <col min="1283" max="1283" width="25.42578125" style="34" customWidth="1"/>
    <col min="1284" max="1284" width="9.5703125" style="34" customWidth="1"/>
    <col min="1285" max="1285" width="11.140625" style="34" customWidth="1"/>
    <col min="1286" max="1286" width="9.28515625" style="34" customWidth="1"/>
    <col min="1287" max="1287" width="12.5703125" style="34" customWidth="1"/>
    <col min="1288" max="1288" width="11.5703125" style="34" customWidth="1"/>
    <col min="1289" max="1293" width="9.140625" style="34"/>
    <col min="1294" max="1294" width="11.7109375" style="34" customWidth="1"/>
    <col min="1295" max="1295" width="8.7109375" style="34" customWidth="1"/>
    <col min="1296" max="1296" width="13.42578125" style="34" customWidth="1"/>
    <col min="1297" max="1297" width="11.5703125" style="34" customWidth="1"/>
    <col min="1298" max="1298" width="15.5703125" style="34" customWidth="1"/>
    <col min="1299" max="1299" width="3.42578125" style="34" customWidth="1"/>
    <col min="1300" max="1536" width="9.140625" style="34"/>
    <col min="1537" max="1537" width="6.85546875" style="34" customWidth="1"/>
    <col min="1538" max="1538" width="15.140625" style="34" customWidth="1"/>
    <col min="1539" max="1539" width="25.42578125" style="34" customWidth="1"/>
    <col min="1540" max="1540" width="9.5703125" style="34" customWidth="1"/>
    <col min="1541" max="1541" width="11.140625" style="34" customWidth="1"/>
    <col min="1542" max="1542" width="9.28515625" style="34" customWidth="1"/>
    <col min="1543" max="1543" width="12.5703125" style="34" customWidth="1"/>
    <col min="1544" max="1544" width="11.5703125" style="34" customWidth="1"/>
    <col min="1545" max="1549" width="9.140625" style="34"/>
    <col min="1550" max="1550" width="11.7109375" style="34" customWidth="1"/>
    <col min="1551" max="1551" width="8.7109375" style="34" customWidth="1"/>
    <col min="1552" max="1552" width="13.42578125" style="34" customWidth="1"/>
    <col min="1553" max="1553" width="11.5703125" style="34" customWidth="1"/>
    <col min="1554" max="1554" width="15.5703125" style="34" customWidth="1"/>
    <col min="1555" max="1555" width="3.42578125" style="34" customWidth="1"/>
    <col min="1556" max="1792" width="9.140625" style="34"/>
    <col min="1793" max="1793" width="6.85546875" style="34" customWidth="1"/>
    <col min="1794" max="1794" width="15.140625" style="34" customWidth="1"/>
    <col min="1795" max="1795" width="25.42578125" style="34" customWidth="1"/>
    <col min="1796" max="1796" width="9.5703125" style="34" customWidth="1"/>
    <col min="1797" max="1797" width="11.140625" style="34" customWidth="1"/>
    <col min="1798" max="1798" width="9.28515625" style="34" customWidth="1"/>
    <col min="1799" max="1799" width="12.5703125" style="34" customWidth="1"/>
    <col min="1800" max="1800" width="11.5703125" style="34" customWidth="1"/>
    <col min="1801" max="1805" width="9.140625" style="34"/>
    <col min="1806" max="1806" width="11.7109375" style="34" customWidth="1"/>
    <col min="1807" max="1807" width="8.7109375" style="34" customWidth="1"/>
    <col min="1808" max="1808" width="13.42578125" style="34" customWidth="1"/>
    <col min="1809" max="1809" width="11.5703125" style="34" customWidth="1"/>
    <col min="1810" max="1810" width="15.5703125" style="34" customWidth="1"/>
    <col min="1811" max="1811" width="3.42578125" style="34" customWidth="1"/>
    <col min="1812" max="2048" width="9.140625" style="34"/>
    <col min="2049" max="2049" width="6.85546875" style="34" customWidth="1"/>
    <col min="2050" max="2050" width="15.140625" style="34" customWidth="1"/>
    <col min="2051" max="2051" width="25.42578125" style="34" customWidth="1"/>
    <col min="2052" max="2052" width="9.5703125" style="34" customWidth="1"/>
    <col min="2053" max="2053" width="11.140625" style="34" customWidth="1"/>
    <col min="2054" max="2054" width="9.28515625" style="34" customWidth="1"/>
    <col min="2055" max="2055" width="12.5703125" style="34" customWidth="1"/>
    <col min="2056" max="2056" width="11.5703125" style="34" customWidth="1"/>
    <col min="2057" max="2061" width="9.140625" style="34"/>
    <col min="2062" max="2062" width="11.7109375" style="34" customWidth="1"/>
    <col min="2063" max="2063" width="8.7109375" style="34" customWidth="1"/>
    <col min="2064" max="2064" width="13.42578125" style="34" customWidth="1"/>
    <col min="2065" max="2065" width="11.5703125" style="34" customWidth="1"/>
    <col min="2066" max="2066" width="15.5703125" style="34" customWidth="1"/>
    <col min="2067" max="2067" width="3.42578125" style="34" customWidth="1"/>
    <col min="2068" max="2304" width="9.140625" style="34"/>
    <col min="2305" max="2305" width="6.85546875" style="34" customWidth="1"/>
    <col min="2306" max="2306" width="15.140625" style="34" customWidth="1"/>
    <col min="2307" max="2307" width="25.42578125" style="34" customWidth="1"/>
    <col min="2308" max="2308" width="9.5703125" style="34" customWidth="1"/>
    <col min="2309" max="2309" width="11.140625" style="34" customWidth="1"/>
    <col min="2310" max="2310" width="9.28515625" style="34" customWidth="1"/>
    <col min="2311" max="2311" width="12.5703125" style="34" customWidth="1"/>
    <col min="2312" max="2312" width="11.5703125" style="34" customWidth="1"/>
    <col min="2313" max="2317" width="9.140625" style="34"/>
    <col min="2318" max="2318" width="11.7109375" style="34" customWidth="1"/>
    <col min="2319" max="2319" width="8.7109375" style="34" customWidth="1"/>
    <col min="2320" max="2320" width="13.42578125" style="34" customWidth="1"/>
    <col min="2321" max="2321" width="11.5703125" style="34" customWidth="1"/>
    <col min="2322" max="2322" width="15.5703125" style="34" customWidth="1"/>
    <col min="2323" max="2323" width="3.42578125" style="34" customWidth="1"/>
    <col min="2324" max="2560" width="9.140625" style="34"/>
    <col min="2561" max="2561" width="6.85546875" style="34" customWidth="1"/>
    <col min="2562" max="2562" width="15.140625" style="34" customWidth="1"/>
    <col min="2563" max="2563" width="25.42578125" style="34" customWidth="1"/>
    <col min="2564" max="2564" width="9.5703125" style="34" customWidth="1"/>
    <col min="2565" max="2565" width="11.140625" style="34" customWidth="1"/>
    <col min="2566" max="2566" width="9.28515625" style="34" customWidth="1"/>
    <col min="2567" max="2567" width="12.5703125" style="34" customWidth="1"/>
    <col min="2568" max="2568" width="11.5703125" style="34" customWidth="1"/>
    <col min="2569" max="2573" width="9.140625" style="34"/>
    <col min="2574" max="2574" width="11.7109375" style="34" customWidth="1"/>
    <col min="2575" max="2575" width="8.7109375" style="34" customWidth="1"/>
    <col min="2576" max="2576" width="13.42578125" style="34" customWidth="1"/>
    <col min="2577" max="2577" width="11.5703125" style="34" customWidth="1"/>
    <col min="2578" max="2578" width="15.5703125" style="34" customWidth="1"/>
    <col min="2579" max="2579" width="3.42578125" style="34" customWidth="1"/>
    <col min="2580" max="2816" width="9.140625" style="34"/>
    <col min="2817" max="2817" width="6.85546875" style="34" customWidth="1"/>
    <col min="2818" max="2818" width="15.140625" style="34" customWidth="1"/>
    <col min="2819" max="2819" width="25.42578125" style="34" customWidth="1"/>
    <col min="2820" max="2820" width="9.5703125" style="34" customWidth="1"/>
    <col min="2821" max="2821" width="11.140625" style="34" customWidth="1"/>
    <col min="2822" max="2822" width="9.28515625" style="34" customWidth="1"/>
    <col min="2823" max="2823" width="12.5703125" style="34" customWidth="1"/>
    <col min="2824" max="2824" width="11.5703125" style="34" customWidth="1"/>
    <col min="2825" max="2829" width="9.140625" style="34"/>
    <col min="2830" max="2830" width="11.7109375" style="34" customWidth="1"/>
    <col min="2831" max="2831" width="8.7109375" style="34" customWidth="1"/>
    <col min="2832" max="2832" width="13.42578125" style="34" customWidth="1"/>
    <col min="2833" max="2833" width="11.5703125" style="34" customWidth="1"/>
    <col min="2834" max="2834" width="15.5703125" style="34" customWidth="1"/>
    <col min="2835" max="2835" width="3.42578125" style="34" customWidth="1"/>
    <col min="2836" max="3072" width="9.140625" style="34"/>
    <col min="3073" max="3073" width="6.85546875" style="34" customWidth="1"/>
    <col min="3074" max="3074" width="15.140625" style="34" customWidth="1"/>
    <col min="3075" max="3075" width="25.42578125" style="34" customWidth="1"/>
    <col min="3076" max="3076" width="9.5703125" style="34" customWidth="1"/>
    <col min="3077" max="3077" width="11.140625" style="34" customWidth="1"/>
    <col min="3078" max="3078" width="9.28515625" style="34" customWidth="1"/>
    <col min="3079" max="3079" width="12.5703125" style="34" customWidth="1"/>
    <col min="3080" max="3080" width="11.5703125" style="34" customWidth="1"/>
    <col min="3081" max="3085" width="9.140625" style="34"/>
    <col min="3086" max="3086" width="11.7109375" style="34" customWidth="1"/>
    <col min="3087" max="3087" width="8.7109375" style="34" customWidth="1"/>
    <col min="3088" max="3088" width="13.42578125" style="34" customWidth="1"/>
    <col min="3089" max="3089" width="11.5703125" style="34" customWidth="1"/>
    <col min="3090" max="3090" width="15.5703125" style="34" customWidth="1"/>
    <col min="3091" max="3091" width="3.42578125" style="34" customWidth="1"/>
    <col min="3092" max="3328" width="9.140625" style="34"/>
    <col min="3329" max="3329" width="6.85546875" style="34" customWidth="1"/>
    <col min="3330" max="3330" width="15.140625" style="34" customWidth="1"/>
    <col min="3331" max="3331" width="25.42578125" style="34" customWidth="1"/>
    <col min="3332" max="3332" width="9.5703125" style="34" customWidth="1"/>
    <col min="3333" max="3333" width="11.140625" style="34" customWidth="1"/>
    <col min="3334" max="3334" width="9.28515625" style="34" customWidth="1"/>
    <col min="3335" max="3335" width="12.5703125" style="34" customWidth="1"/>
    <col min="3336" max="3336" width="11.5703125" style="34" customWidth="1"/>
    <col min="3337" max="3341" width="9.140625" style="34"/>
    <col min="3342" max="3342" width="11.7109375" style="34" customWidth="1"/>
    <col min="3343" max="3343" width="8.7109375" style="34" customWidth="1"/>
    <col min="3344" max="3344" width="13.42578125" style="34" customWidth="1"/>
    <col min="3345" max="3345" width="11.5703125" style="34" customWidth="1"/>
    <col min="3346" max="3346" width="15.5703125" style="34" customWidth="1"/>
    <col min="3347" max="3347" width="3.42578125" style="34" customWidth="1"/>
    <col min="3348" max="3584" width="9.140625" style="34"/>
    <col min="3585" max="3585" width="6.85546875" style="34" customWidth="1"/>
    <col min="3586" max="3586" width="15.140625" style="34" customWidth="1"/>
    <col min="3587" max="3587" width="25.42578125" style="34" customWidth="1"/>
    <col min="3588" max="3588" width="9.5703125" style="34" customWidth="1"/>
    <col min="3589" max="3589" width="11.140625" style="34" customWidth="1"/>
    <col min="3590" max="3590" width="9.28515625" style="34" customWidth="1"/>
    <col min="3591" max="3591" width="12.5703125" style="34" customWidth="1"/>
    <col min="3592" max="3592" width="11.5703125" style="34" customWidth="1"/>
    <col min="3593" max="3597" width="9.140625" style="34"/>
    <col min="3598" max="3598" width="11.7109375" style="34" customWidth="1"/>
    <col min="3599" max="3599" width="8.7109375" style="34" customWidth="1"/>
    <col min="3600" max="3600" width="13.42578125" style="34" customWidth="1"/>
    <col min="3601" max="3601" width="11.5703125" style="34" customWidth="1"/>
    <col min="3602" max="3602" width="15.5703125" style="34" customWidth="1"/>
    <col min="3603" max="3603" width="3.42578125" style="34" customWidth="1"/>
    <col min="3604" max="3840" width="9.140625" style="34"/>
    <col min="3841" max="3841" width="6.85546875" style="34" customWidth="1"/>
    <col min="3842" max="3842" width="15.140625" style="34" customWidth="1"/>
    <col min="3843" max="3843" width="25.42578125" style="34" customWidth="1"/>
    <col min="3844" max="3844" width="9.5703125" style="34" customWidth="1"/>
    <col min="3845" max="3845" width="11.140625" style="34" customWidth="1"/>
    <col min="3846" max="3846" width="9.28515625" style="34" customWidth="1"/>
    <col min="3847" max="3847" width="12.5703125" style="34" customWidth="1"/>
    <col min="3848" max="3848" width="11.5703125" style="34" customWidth="1"/>
    <col min="3849" max="3853" width="9.140625" style="34"/>
    <col min="3854" max="3854" width="11.7109375" style="34" customWidth="1"/>
    <col min="3855" max="3855" width="8.7109375" style="34" customWidth="1"/>
    <col min="3856" max="3856" width="13.42578125" style="34" customWidth="1"/>
    <col min="3857" max="3857" width="11.5703125" style="34" customWidth="1"/>
    <col min="3858" max="3858" width="15.5703125" style="34" customWidth="1"/>
    <col min="3859" max="3859" width="3.42578125" style="34" customWidth="1"/>
    <col min="3860" max="4096" width="9.140625" style="34"/>
    <col min="4097" max="4097" width="6.85546875" style="34" customWidth="1"/>
    <col min="4098" max="4098" width="15.140625" style="34" customWidth="1"/>
    <col min="4099" max="4099" width="25.42578125" style="34" customWidth="1"/>
    <col min="4100" max="4100" width="9.5703125" style="34" customWidth="1"/>
    <col min="4101" max="4101" width="11.140625" style="34" customWidth="1"/>
    <col min="4102" max="4102" width="9.28515625" style="34" customWidth="1"/>
    <col min="4103" max="4103" width="12.5703125" style="34" customWidth="1"/>
    <col min="4104" max="4104" width="11.5703125" style="34" customWidth="1"/>
    <col min="4105" max="4109" width="9.140625" style="34"/>
    <col min="4110" max="4110" width="11.7109375" style="34" customWidth="1"/>
    <col min="4111" max="4111" width="8.7109375" style="34" customWidth="1"/>
    <col min="4112" max="4112" width="13.42578125" style="34" customWidth="1"/>
    <col min="4113" max="4113" width="11.5703125" style="34" customWidth="1"/>
    <col min="4114" max="4114" width="15.5703125" style="34" customWidth="1"/>
    <col min="4115" max="4115" width="3.42578125" style="34" customWidth="1"/>
    <col min="4116" max="4352" width="9.140625" style="34"/>
    <col min="4353" max="4353" width="6.85546875" style="34" customWidth="1"/>
    <col min="4354" max="4354" width="15.140625" style="34" customWidth="1"/>
    <col min="4355" max="4355" width="25.42578125" style="34" customWidth="1"/>
    <col min="4356" max="4356" width="9.5703125" style="34" customWidth="1"/>
    <col min="4357" max="4357" width="11.140625" style="34" customWidth="1"/>
    <col min="4358" max="4358" width="9.28515625" style="34" customWidth="1"/>
    <col min="4359" max="4359" width="12.5703125" style="34" customWidth="1"/>
    <col min="4360" max="4360" width="11.5703125" style="34" customWidth="1"/>
    <col min="4361" max="4365" width="9.140625" style="34"/>
    <col min="4366" max="4366" width="11.7109375" style="34" customWidth="1"/>
    <col min="4367" max="4367" width="8.7109375" style="34" customWidth="1"/>
    <col min="4368" max="4368" width="13.42578125" style="34" customWidth="1"/>
    <col min="4369" max="4369" width="11.5703125" style="34" customWidth="1"/>
    <col min="4370" max="4370" width="15.5703125" style="34" customWidth="1"/>
    <col min="4371" max="4371" width="3.42578125" style="34" customWidth="1"/>
    <col min="4372" max="4608" width="9.140625" style="34"/>
    <col min="4609" max="4609" width="6.85546875" style="34" customWidth="1"/>
    <col min="4610" max="4610" width="15.140625" style="34" customWidth="1"/>
    <col min="4611" max="4611" width="25.42578125" style="34" customWidth="1"/>
    <col min="4612" max="4612" width="9.5703125" style="34" customWidth="1"/>
    <col min="4613" max="4613" width="11.140625" style="34" customWidth="1"/>
    <col min="4614" max="4614" width="9.28515625" style="34" customWidth="1"/>
    <col min="4615" max="4615" width="12.5703125" style="34" customWidth="1"/>
    <col min="4616" max="4616" width="11.5703125" style="34" customWidth="1"/>
    <col min="4617" max="4621" width="9.140625" style="34"/>
    <col min="4622" max="4622" width="11.7109375" style="34" customWidth="1"/>
    <col min="4623" max="4623" width="8.7109375" style="34" customWidth="1"/>
    <col min="4624" max="4624" width="13.42578125" style="34" customWidth="1"/>
    <col min="4625" max="4625" width="11.5703125" style="34" customWidth="1"/>
    <col min="4626" max="4626" width="15.5703125" style="34" customWidth="1"/>
    <col min="4627" max="4627" width="3.42578125" style="34" customWidth="1"/>
    <col min="4628" max="4864" width="9.140625" style="34"/>
    <col min="4865" max="4865" width="6.85546875" style="34" customWidth="1"/>
    <col min="4866" max="4866" width="15.140625" style="34" customWidth="1"/>
    <col min="4867" max="4867" width="25.42578125" style="34" customWidth="1"/>
    <col min="4868" max="4868" width="9.5703125" style="34" customWidth="1"/>
    <col min="4869" max="4869" width="11.140625" style="34" customWidth="1"/>
    <col min="4870" max="4870" width="9.28515625" style="34" customWidth="1"/>
    <col min="4871" max="4871" width="12.5703125" style="34" customWidth="1"/>
    <col min="4872" max="4872" width="11.5703125" style="34" customWidth="1"/>
    <col min="4873" max="4877" width="9.140625" style="34"/>
    <col min="4878" max="4878" width="11.7109375" style="34" customWidth="1"/>
    <col min="4879" max="4879" width="8.7109375" style="34" customWidth="1"/>
    <col min="4880" max="4880" width="13.42578125" style="34" customWidth="1"/>
    <col min="4881" max="4881" width="11.5703125" style="34" customWidth="1"/>
    <col min="4882" max="4882" width="15.5703125" style="34" customWidth="1"/>
    <col min="4883" max="4883" width="3.42578125" style="34" customWidth="1"/>
    <col min="4884" max="5120" width="9.140625" style="34"/>
    <col min="5121" max="5121" width="6.85546875" style="34" customWidth="1"/>
    <col min="5122" max="5122" width="15.140625" style="34" customWidth="1"/>
    <col min="5123" max="5123" width="25.42578125" style="34" customWidth="1"/>
    <col min="5124" max="5124" width="9.5703125" style="34" customWidth="1"/>
    <col min="5125" max="5125" width="11.140625" style="34" customWidth="1"/>
    <col min="5126" max="5126" width="9.28515625" style="34" customWidth="1"/>
    <col min="5127" max="5127" width="12.5703125" style="34" customWidth="1"/>
    <col min="5128" max="5128" width="11.5703125" style="34" customWidth="1"/>
    <col min="5129" max="5133" width="9.140625" style="34"/>
    <col min="5134" max="5134" width="11.7109375" style="34" customWidth="1"/>
    <col min="5135" max="5135" width="8.7109375" style="34" customWidth="1"/>
    <col min="5136" max="5136" width="13.42578125" style="34" customWidth="1"/>
    <col min="5137" max="5137" width="11.5703125" style="34" customWidth="1"/>
    <col min="5138" max="5138" width="15.5703125" style="34" customWidth="1"/>
    <col min="5139" max="5139" width="3.42578125" style="34" customWidth="1"/>
    <col min="5140" max="5376" width="9.140625" style="34"/>
    <col min="5377" max="5377" width="6.85546875" style="34" customWidth="1"/>
    <col min="5378" max="5378" width="15.140625" style="34" customWidth="1"/>
    <col min="5379" max="5379" width="25.42578125" style="34" customWidth="1"/>
    <col min="5380" max="5380" width="9.5703125" style="34" customWidth="1"/>
    <col min="5381" max="5381" width="11.140625" style="34" customWidth="1"/>
    <col min="5382" max="5382" width="9.28515625" style="34" customWidth="1"/>
    <col min="5383" max="5383" width="12.5703125" style="34" customWidth="1"/>
    <col min="5384" max="5384" width="11.5703125" style="34" customWidth="1"/>
    <col min="5385" max="5389" width="9.140625" style="34"/>
    <col min="5390" max="5390" width="11.7109375" style="34" customWidth="1"/>
    <col min="5391" max="5391" width="8.7109375" style="34" customWidth="1"/>
    <col min="5392" max="5392" width="13.42578125" style="34" customWidth="1"/>
    <col min="5393" max="5393" width="11.5703125" style="34" customWidth="1"/>
    <col min="5394" max="5394" width="15.5703125" style="34" customWidth="1"/>
    <col min="5395" max="5395" width="3.42578125" style="34" customWidth="1"/>
    <col min="5396" max="5632" width="9.140625" style="34"/>
    <col min="5633" max="5633" width="6.85546875" style="34" customWidth="1"/>
    <col min="5634" max="5634" width="15.140625" style="34" customWidth="1"/>
    <col min="5635" max="5635" width="25.42578125" style="34" customWidth="1"/>
    <col min="5636" max="5636" width="9.5703125" style="34" customWidth="1"/>
    <col min="5637" max="5637" width="11.140625" style="34" customWidth="1"/>
    <col min="5638" max="5638" width="9.28515625" style="34" customWidth="1"/>
    <col min="5639" max="5639" width="12.5703125" style="34" customWidth="1"/>
    <col min="5640" max="5640" width="11.5703125" style="34" customWidth="1"/>
    <col min="5641" max="5645" width="9.140625" style="34"/>
    <col min="5646" max="5646" width="11.7109375" style="34" customWidth="1"/>
    <col min="5647" max="5647" width="8.7109375" style="34" customWidth="1"/>
    <col min="5648" max="5648" width="13.42578125" style="34" customWidth="1"/>
    <col min="5649" max="5649" width="11.5703125" style="34" customWidth="1"/>
    <col min="5650" max="5650" width="15.5703125" style="34" customWidth="1"/>
    <col min="5651" max="5651" width="3.42578125" style="34" customWidth="1"/>
    <col min="5652" max="5888" width="9.140625" style="34"/>
    <col min="5889" max="5889" width="6.85546875" style="34" customWidth="1"/>
    <col min="5890" max="5890" width="15.140625" style="34" customWidth="1"/>
    <col min="5891" max="5891" width="25.42578125" style="34" customWidth="1"/>
    <col min="5892" max="5892" width="9.5703125" style="34" customWidth="1"/>
    <col min="5893" max="5893" width="11.140625" style="34" customWidth="1"/>
    <col min="5894" max="5894" width="9.28515625" style="34" customWidth="1"/>
    <col min="5895" max="5895" width="12.5703125" style="34" customWidth="1"/>
    <col min="5896" max="5896" width="11.5703125" style="34" customWidth="1"/>
    <col min="5897" max="5901" width="9.140625" style="34"/>
    <col min="5902" max="5902" width="11.7109375" style="34" customWidth="1"/>
    <col min="5903" max="5903" width="8.7109375" style="34" customWidth="1"/>
    <col min="5904" max="5904" width="13.42578125" style="34" customWidth="1"/>
    <col min="5905" max="5905" width="11.5703125" style="34" customWidth="1"/>
    <col min="5906" max="5906" width="15.5703125" style="34" customWidth="1"/>
    <col min="5907" max="5907" width="3.42578125" style="34" customWidth="1"/>
    <col min="5908" max="6144" width="9.140625" style="34"/>
    <col min="6145" max="6145" width="6.85546875" style="34" customWidth="1"/>
    <col min="6146" max="6146" width="15.140625" style="34" customWidth="1"/>
    <col min="6147" max="6147" width="25.42578125" style="34" customWidth="1"/>
    <col min="6148" max="6148" width="9.5703125" style="34" customWidth="1"/>
    <col min="6149" max="6149" width="11.140625" style="34" customWidth="1"/>
    <col min="6150" max="6150" width="9.28515625" style="34" customWidth="1"/>
    <col min="6151" max="6151" width="12.5703125" style="34" customWidth="1"/>
    <col min="6152" max="6152" width="11.5703125" style="34" customWidth="1"/>
    <col min="6153" max="6157" width="9.140625" style="34"/>
    <col min="6158" max="6158" width="11.7109375" style="34" customWidth="1"/>
    <col min="6159" max="6159" width="8.7109375" style="34" customWidth="1"/>
    <col min="6160" max="6160" width="13.42578125" style="34" customWidth="1"/>
    <col min="6161" max="6161" width="11.5703125" style="34" customWidth="1"/>
    <col min="6162" max="6162" width="15.5703125" style="34" customWidth="1"/>
    <col min="6163" max="6163" width="3.42578125" style="34" customWidth="1"/>
    <col min="6164" max="6400" width="9.140625" style="34"/>
    <col min="6401" max="6401" width="6.85546875" style="34" customWidth="1"/>
    <col min="6402" max="6402" width="15.140625" style="34" customWidth="1"/>
    <col min="6403" max="6403" width="25.42578125" style="34" customWidth="1"/>
    <col min="6404" max="6404" width="9.5703125" style="34" customWidth="1"/>
    <col min="6405" max="6405" width="11.140625" style="34" customWidth="1"/>
    <col min="6406" max="6406" width="9.28515625" style="34" customWidth="1"/>
    <col min="6407" max="6407" width="12.5703125" style="34" customWidth="1"/>
    <col min="6408" max="6408" width="11.5703125" style="34" customWidth="1"/>
    <col min="6409" max="6413" width="9.140625" style="34"/>
    <col min="6414" max="6414" width="11.7109375" style="34" customWidth="1"/>
    <col min="6415" max="6415" width="8.7109375" style="34" customWidth="1"/>
    <col min="6416" max="6416" width="13.42578125" style="34" customWidth="1"/>
    <col min="6417" max="6417" width="11.5703125" style="34" customWidth="1"/>
    <col min="6418" max="6418" width="15.5703125" style="34" customWidth="1"/>
    <col min="6419" max="6419" width="3.42578125" style="34" customWidth="1"/>
    <col min="6420" max="6656" width="9.140625" style="34"/>
    <col min="6657" max="6657" width="6.85546875" style="34" customWidth="1"/>
    <col min="6658" max="6658" width="15.140625" style="34" customWidth="1"/>
    <col min="6659" max="6659" width="25.42578125" style="34" customWidth="1"/>
    <col min="6660" max="6660" width="9.5703125" style="34" customWidth="1"/>
    <col min="6661" max="6661" width="11.140625" style="34" customWidth="1"/>
    <col min="6662" max="6662" width="9.28515625" style="34" customWidth="1"/>
    <col min="6663" max="6663" width="12.5703125" style="34" customWidth="1"/>
    <col min="6664" max="6664" width="11.5703125" style="34" customWidth="1"/>
    <col min="6665" max="6669" width="9.140625" style="34"/>
    <col min="6670" max="6670" width="11.7109375" style="34" customWidth="1"/>
    <col min="6671" max="6671" width="8.7109375" style="34" customWidth="1"/>
    <col min="6672" max="6672" width="13.42578125" style="34" customWidth="1"/>
    <col min="6673" max="6673" width="11.5703125" style="34" customWidth="1"/>
    <col min="6674" max="6674" width="15.5703125" style="34" customWidth="1"/>
    <col min="6675" max="6675" width="3.42578125" style="34" customWidth="1"/>
    <col min="6676" max="6912" width="9.140625" style="34"/>
    <col min="6913" max="6913" width="6.85546875" style="34" customWidth="1"/>
    <col min="6914" max="6914" width="15.140625" style="34" customWidth="1"/>
    <col min="6915" max="6915" width="25.42578125" style="34" customWidth="1"/>
    <col min="6916" max="6916" width="9.5703125" style="34" customWidth="1"/>
    <col min="6917" max="6917" width="11.140625" style="34" customWidth="1"/>
    <col min="6918" max="6918" width="9.28515625" style="34" customWidth="1"/>
    <col min="6919" max="6919" width="12.5703125" style="34" customWidth="1"/>
    <col min="6920" max="6920" width="11.5703125" style="34" customWidth="1"/>
    <col min="6921" max="6925" width="9.140625" style="34"/>
    <col min="6926" max="6926" width="11.7109375" style="34" customWidth="1"/>
    <col min="6927" max="6927" width="8.7109375" style="34" customWidth="1"/>
    <col min="6928" max="6928" width="13.42578125" style="34" customWidth="1"/>
    <col min="6929" max="6929" width="11.5703125" style="34" customWidth="1"/>
    <col min="6930" max="6930" width="15.5703125" style="34" customWidth="1"/>
    <col min="6931" max="6931" width="3.42578125" style="34" customWidth="1"/>
    <col min="6932" max="7168" width="9.140625" style="34"/>
    <col min="7169" max="7169" width="6.85546875" style="34" customWidth="1"/>
    <col min="7170" max="7170" width="15.140625" style="34" customWidth="1"/>
    <col min="7171" max="7171" width="25.42578125" style="34" customWidth="1"/>
    <col min="7172" max="7172" width="9.5703125" style="34" customWidth="1"/>
    <col min="7173" max="7173" width="11.140625" style="34" customWidth="1"/>
    <col min="7174" max="7174" width="9.28515625" style="34" customWidth="1"/>
    <col min="7175" max="7175" width="12.5703125" style="34" customWidth="1"/>
    <col min="7176" max="7176" width="11.5703125" style="34" customWidth="1"/>
    <col min="7177" max="7181" width="9.140625" style="34"/>
    <col min="7182" max="7182" width="11.7109375" style="34" customWidth="1"/>
    <col min="7183" max="7183" width="8.7109375" style="34" customWidth="1"/>
    <col min="7184" max="7184" width="13.42578125" style="34" customWidth="1"/>
    <col min="7185" max="7185" width="11.5703125" style="34" customWidth="1"/>
    <col min="7186" max="7186" width="15.5703125" style="34" customWidth="1"/>
    <col min="7187" max="7187" width="3.42578125" style="34" customWidth="1"/>
    <col min="7188" max="7424" width="9.140625" style="34"/>
    <col min="7425" max="7425" width="6.85546875" style="34" customWidth="1"/>
    <col min="7426" max="7426" width="15.140625" style="34" customWidth="1"/>
    <col min="7427" max="7427" width="25.42578125" style="34" customWidth="1"/>
    <col min="7428" max="7428" width="9.5703125" style="34" customWidth="1"/>
    <col min="7429" max="7429" width="11.140625" style="34" customWidth="1"/>
    <col min="7430" max="7430" width="9.28515625" style="34" customWidth="1"/>
    <col min="7431" max="7431" width="12.5703125" style="34" customWidth="1"/>
    <col min="7432" max="7432" width="11.5703125" style="34" customWidth="1"/>
    <col min="7433" max="7437" width="9.140625" style="34"/>
    <col min="7438" max="7438" width="11.7109375" style="34" customWidth="1"/>
    <col min="7439" max="7439" width="8.7109375" style="34" customWidth="1"/>
    <col min="7440" max="7440" width="13.42578125" style="34" customWidth="1"/>
    <col min="7441" max="7441" width="11.5703125" style="34" customWidth="1"/>
    <col min="7442" max="7442" width="15.5703125" style="34" customWidth="1"/>
    <col min="7443" max="7443" width="3.42578125" style="34" customWidth="1"/>
    <col min="7444" max="7680" width="9.140625" style="34"/>
    <col min="7681" max="7681" width="6.85546875" style="34" customWidth="1"/>
    <col min="7682" max="7682" width="15.140625" style="34" customWidth="1"/>
    <col min="7683" max="7683" width="25.42578125" style="34" customWidth="1"/>
    <col min="7684" max="7684" width="9.5703125" style="34" customWidth="1"/>
    <col min="7685" max="7685" width="11.140625" style="34" customWidth="1"/>
    <col min="7686" max="7686" width="9.28515625" style="34" customWidth="1"/>
    <col min="7687" max="7687" width="12.5703125" style="34" customWidth="1"/>
    <col min="7688" max="7688" width="11.5703125" style="34" customWidth="1"/>
    <col min="7689" max="7693" width="9.140625" style="34"/>
    <col min="7694" max="7694" width="11.7109375" style="34" customWidth="1"/>
    <col min="7695" max="7695" width="8.7109375" style="34" customWidth="1"/>
    <col min="7696" max="7696" width="13.42578125" style="34" customWidth="1"/>
    <col min="7697" max="7697" width="11.5703125" style="34" customWidth="1"/>
    <col min="7698" max="7698" width="15.5703125" style="34" customWidth="1"/>
    <col min="7699" max="7699" width="3.42578125" style="34" customWidth="1"/>
    <col min="7700" max="7936" width="9.140625" style="34"/>
    <col min="7937" max="7937" width="6.85546875" style="34" customWidth="1"/>
    <col min="7938" max="7938" width="15.140625" style="34" customWidth="1"/>
    <col min="7939" max="7939" width="25.42578125" style="34" customWidth="1"/>
    <col min="7940" max="7940" width="9.5703125" style="34" customWidth="1"/>
    <col min="7941" max="7941" width="11.140625" style="34" customWidth="1"/>
    <col min="7942" max="7942" width="9.28515625" style="34" customWidth="1"/>
    <col min="7943" max="7943" width="12.5703125" style="34" customWidth="1"/>
    <col min="7944" max="7944" width="11.5703125" style="34" customWidth="1"/>
    <col min="7945" max="7949" width="9.140625" style="34"/>
    <col min="7950" max="7950" width="11.7109375" style="34" customWidth="1"/>
    <col min="7951" max="7951" width="8.7109375" style="34" customWidth="1"/>
    <col min="7952" max="7952" width="13.42578125" style="34" customWidth="1"/>
    <col min="7953" max="7953" width="11.5703125" style="34" customWidth="1"/>
    <col min="7954" max="7954" width="15.5703125" style="34" customWidth="1"/>
    <col min="7955" max="7955" width="3.42578125" style="34" customWidth="1"/>
    <col min="7956" max="8192" width="9.140625" style="34"/>
    <col min="8193" max="8193" width="6.85546875" style="34" customWidth="1"/>
    <col min="8194" max="8194" width="15.140625" style="34" customWidth="1"/>
    <col min="8195" max="8195" width="25.42578125" style="34" customWidth="1"/>
    <col min="8196" max="8196" width="9.5703125" style="34" customWidth="1"/>
    <col min="8197" max="8197" width="11.140625" style="34" customWidth="1"/>
    <col min="8198" max="8198" width="9.28515625" style="34" customWidth="1"/>
    <col min="8199" max="8199" width="12.5703125" style="34" customWidth="1"/>
    <col min="8200" max="8200" width="11.5703125" style="34" customWidth="1"/>
    <col min="8201" max="8205" width="9.140625" style="34"/>
    <col min="8206" max="8206" width="11.7109375" style="34" customWidth="1"/>
    <col min="8207" max="8207" width="8.7109375" style="34" customWidth="1"/>
    <col min="8208" max="8208" width="13.42578125" style="34" customWidth="1"/>
    <col min="8209" max="8209" width="11.5703125" style="34" customWidth="1"/>
    <col min="8210" max="8210" width="15.5703125" style="34" customWidth="1"/>
    <col min="8211" max="8211" width="3.42578125" style="34" customWidth="1"/>
    <col min="8212" max="8448" width="9.140625" style="34"/>
    <col min="8449" max="8449" width="6.85546875" style="34" customWidth="1"/>
    <col min="8450" max="8450" width="15.140625" style="34" customWidth="1"/>
    <col min="8451" max="8451" width="25.42578125" style="34" customWidth="1"/>
    <col min="8452" max="8452" width="9.5703125" style="34" customWidth="1"/>
    <col min="8453" max="8453" width="11.140625" style="34" customWidth="1"/>
    <col min="8454" max="8454" width="9.28515625" style="34" customWidth="1"/>
    <col min="8455" max="8455" width="12.5703125" style="34" customWidth="1"/>
    <col min="8456" max="8456" width="11.5703125" style="34" customWidth="1"/>
    <col min="8457" max="8461" width="9.140625" style="34"/>
    <col min="8462" max="8462" width="11.7109375" style="34" customWidth="1"/>
    <col min="8463" max="8463" width="8.7109375" style="34" customWidth="1"/>
    <col min="8464" max="8464" width="13.42578125" style="34" customWidth="1"/>
    <col min="8465" max="8465" width="11.5703125" style="34" customWidth="1"/>
    <col min="8466" max="8466" width="15.5703125" style="34" customWidth="1"/>
    <col min="8467" max="8467" width="3.42578125" style="34" customWidth="1"/>
    <col min="8468" max="8704" width="9.140625" style="34"/>
    <col min="8705" max="8705" width="6.85546875" style="34" customWidth="1"/>
    <col min="8706" max="8706" width="15.140625" style="34" customWidth="1"/>
    <col min="8707" max="8707" width="25.42578125" style="34" customWidth="1"/>
    <col min="8708" max="8708" width="9.5703125" style="34" customWidth="1"/>
    <col min="8709" max="8709" width="11.140625" style="34" customWidth="1"/>
    <col min="8710" max="8710" width="9.28515625" style="34" customWidth="1"/>
    <col min="8711" max="8711" width="12.5703125" style="34" customWidth="1"/>
    <col min="8712" max="8712" width="11.5703125" style="34" customWidth="1"/>
    <col min="8713" max="8717" width="9.140625" style="34"/>
    <col min="8718" max="8718" width="11.7109375" style="34" customWidth="1"/>
    <col min="8719" max="8719" width="8.7109375" style="34" customWidth="1"/>
    <col min="8720" max="8720" width="13.42578125" style="34" customWidth="1"/>
    <col min="8721" max="8721" width="11.5703125" style="34" customWidth="1"/>
    <col min="8722" max="8722" width="15.5703125" style="34" customWidth="1"/>
    <col min="8723" max="8723" width="3.42578125" style="34" customWidth="1"/>
    <col min="8724" max="8960" width="9.140625" style="34"/>
    <col min="8961" max="8961" width="6.85546875" style="34" customWidth="1"/>
    <col min="8962" max="8962" width="15.140625" style="34" customWidth="1"/>
    <col min="8963" max="8963" width="25.42578125" style="34" customWidth="1"/>
    <col min="8964" max="8964" width="9.5703125" style="34" customWidth="1"/>
    <col min="8965" max="8965" width="11.140625" style="34" customWidth="1"/>
    <col min="8966" max="8966" width="9.28515625" style="34" customWidth="1"/>
    <col min="8967" max="8967" width="12.5703125" style="34" customWidth="1"/>
    <col min="8968" max="8968" width="11.5703125" style="34" customWidth="1"/>
    <col min="8969" max="8973" width="9.140625" style="34"/>
    <col min="8974" max="8974" width="11.7109375" style="34" customWidth="1"/>
    <col min="8975" max="8975" width="8.7109375" style="34" customWidth="1"/>
    <col min="8976" max="8976" width="13.42578125" style="34" customWidth="1"/>
    <col min="8977" max="8977" width="11.5703125" style="34" customWidth="1"/>
    <col min="8978" max="8978" width="15.5703125" style="34" customWidth="1"/>
    <col min="8979" max="8979" width="3.42578125" style="34" customWidth="1"/>
    <col min="8980" max="9216" width="9.140625" style="34"/>
    <col min="9217" max="9217" width="6.85546875" style="34" customWidth="1"/>
    <col min="9218" max="9218" width="15.140625" style="34" customWidth="1"/>
    <col min="9219" max="9219" width="25.42578125" style="34" customWidth="1"/>
    <col min="9220" max="9220" width="9.5703125" style="34" customWidth="1"/>
    <col min="9221" max="9221" width="11.140625" style="34" customWidth="1"/>
    <col min="9222" max="9222" width="9.28515625" style="34" customWidth="1"/>
    <col min="9223" max="9223" width="12.5703125" style="34" customWidth="1"/>
    <col min="9224" max="9224" width="11.5703125" style="34" customWidth="1"/>
    <col min="9225" max="9229" width="9.140625" style="34"/>
    <col min="9230" max="9230" width="11.7109375" style="34" customWidth="1"/>
    <col min="9231" max="9231" width="8.7109375" style="34" customWidth="1"/>
    <col min="9232" max="9232" width="13.42578125" style="34" customWidth="1"/>
    <col min="9233" max="9233" width="11.5703125" style="34" customWidth="1"/>
    <col min="9234" max="9234" width="15.5703125" style="34" customWidth="1"/>
    <col min="9235" max="9235" width="3.42578125" style="34" customWidth="1"/>
    <col min="9236" max="9472" width="9.140625" style="34"/>
    <col min="9473" max="9473" width="6.85546875" style="34" customWidth="1"/>
    <col min="9474" max="9474" width="15.140625" style="34" customWidth="1"/>
    <col min="9475" max="9475" width="25.42578125" style="34" customWidth="1"/>
    <col min="9476" max="9476" width="9.5703125" style="34" customWidth="1"/>
    <col min="9477" max="9477" width="11.140625" style="34" customWidth="1"/>
    <col min="9478" max="9478" width="9.28515625" style="34" customWidth="1"/>
    <col min="9479" max="9479" width="12.5703125" style="34" customWidth="1"/>
    <col min="9480" max="9480" width="11.5703125" style="34" customWidth="1"/>
    <col min="9481" max="9485" width="9.140625" style="34"/>
    <col min="9486" max="9486" width="11.7109375" style="34" customWidth="1"/>
    <col min="9487" max="9487" width="8.7109375" style="34" customWidth="1"/>
    <col min="9488" max="9488" width="13.42578125" style="34" customWidth="1"/>
    <col min="9489" max="9489" width="11.5703125" style="34" customWidth="1"/>
    <col min="9490" max="9490" width="15.5703125" style="34" customWidth="1"/>
    <col min="9491" max="9491" width="3.42578125" style="34" customWidth="1"/>
    <col min="9492" max="9728" width="9.140625" style="34"/>
    <col min="9729" max="9729" width="6.85546875" style="34" customWidth="1"/>
    <col min="9730" max="9730" width="15.140625" style="34" customWidth="1"/>
    <col min="9731" max="9731" width="25.42578125" style="34" customWidth="1"/>
    <col min="9732" max="9732" width="9.5703125" style="34" customWidth="1"/>
    <col min="9733" max="9733" width="11.140625" style="34" customWidth="1"/>
    <col min="9734" max="9734" width="9.28515625" style="34" customWidth="1"/>
    <col min="9735" max="9735" width="12.5703125" style="34" customWidth="1"/>
    <col min="9736" max="9736" width="11.5703125" style="34" customWidth="1"/>
    <col min="9737" max="9741" width="9.140625" style="34"/>
    <col min="9742" max="9742" width="11.7109375" style="34" customWidth="1"/>
    <col min="9743" max="9743" width="8.7109375" style="34" customWidth="1"/>
    <col min="9744" max="9744" width="13.42578125" style="34" customWidth="1"/>
    <col min="9745" max="9745" width="11.5703125" style="34" customWidth="1"/>
    <col min="9746" max="9746" width="15.5703125" style="34" customWidth="1"/>
    <col min="9747" max="9747" width="3.42578125" style="34" customWidth="1"/>
    <col min="9748" max="9984" width="9.140625" style="34"/>
    <col min="9985" max="9985" width="6.85546875" style="34" customWidth="1"/>
    <col min="9986" max="9986" width="15.140625" style="34" customWidth="1"/>
    <col min="9987" max="9987" width="25.42578125" style="34" customWidth="1"/>
    <col min="9988" max="9988" width="9.5703125" style="34" customWidth="1"/>
    <col min="9989" max="9989" width="11.140625" style="34" customWidth="1"/>
    <col min="9990" max="9990" width="9.28515625" style="34" customWidth="1"/>
    <col min="9991" max="9991" width="12.5703125" style="34" customWidth="1"/>
    <col min="9992" max="9992" width="11.5703125" style="34" customWidth="1"/>
    <col min="9993" max="9997" width="9.140625" style="34"/>
    <col min="9998" max="9998" width="11.7109375" style="34" customWidth="1"/>
    <col min="9999" max="9999" width="8.7109375" style="34" customWidth="1"/>
    <col min="10000" max="10000" width="13.42578125" style="34" customWidth="1"/>
    <col min="10001" max="10001" width="11.5703125" style="34" customWidth="1"/>
    <col min="10002" max="10002" width="15.5703125" style="34" customWidth="1"/>
    <col min="10003" max="10003" width="3.42578125" style="34" customWidth="1"/>
    <col min="10004" max="10240" width="9.140625" style="34"/>
    <col min="10241" max="10241" width="6.85546875" style="34" customWidth="1"/>
    <col min="10242" max="10242" width="15.140625" style="34" customWidth="1"/>
    <col min="10243" max="10243" width="25.42578125" style="34" customWidth="1"/>
    <col min="10244" max="10244" width="9.5703125" style="34" customWidth="1"/>
    <col min="10245" max="10245" width="11.140625" style="34" customWidth="1"/>
    <col min="10246" max="10246" width="9.28515625" style="34" customWidth="1"/>
    <col min="10247" max="10247" width="12.5703125" style="34" customWidth="1"/>
    <col min="10248" max="10248" width="11.5703125" style="34" customWidth="1"/>
    <col min="10249" max="10253" width="9.140625" style="34"/>
    <col min="10254" max="10254" width="11.7109375" style="34" customWidth="1"/>
    <col min="10255" max="10255" width="8.7109375" style="34" customWidth="1"/>
    <col min="10256" max="10256" width="13.42578125" style="34" customWidth="1"/>
    <col min="10257" max="10257" width="11.5703125" style="34" customWidth="1"/>
    <col min="10258" max="10258" width="15.5703125" style="34" customWidth="1"/>
    <col min="10259" max="10259" width="3.42578125" style="34" customWidth="1"/>
    <col min="10260" max="10496" width="9.140625" style="34"/>
    <col min="10497" max="10497" width="6.85546875" style="34" customWidth="1"/>
    <col min="10498" max="10498" width="15.140625" style="34" customWidth="1"/>
    <col min="10499" max="10499" width="25.42578125" style="34" customWidth="1"/>
    <col min="10500" max="10500" width="9.5703125" style="34" customWidth="1"/>
    <col min="10501" max="10501" width="11.140625" style="34" customWidth="1"/>
    <col min="10502" max="10502" width="9.28515625" style="34" customWidth="1"/>
    <col min="10503" max="10503" width="12.5703125" style="34" customWidth="1"/>
    <col min="10504" max="10504" width="11.5703125" style="34" customWidth="1"/>
    <col min="10505" max="10509" width="9.140625" style="34"/>
    <col min="10510" max="10510" width="11.7109375" style="34" customWidth="1"/>
    <col min="10511" max="10511" width="8.7109375" style="34" customWidth="1"/>
    <col min="10512" max="10512" width="13.42578125" style="34" customWidth="1"/>
    <col min="10513" max="10513" width="11.5703125" style="34" customWidth="1"/>
    <col min="10514" max="10514" width="15.5703125" style="34" customWidth="1"/>
    <col min="10515" max="10515" width="3.42578125" style="34" customWidth="1"/>
    <col min="10516" max="10752" width="9.140625" style="34"/>
    <col min="10753" max="10753" width="6.85546875" style="34" customWidth="1"/>
    <col min="10754" max="10754" width="15.140625" style="34" customWidth="1"/>
    <col min="10755" max="10755" width="25.42578125" style="34" customWidth="1"/>
    <col min="10756" max="10756" width="9.5703125" style="34" customWidth="1"/>
    <col min="10757" max="10757" width="11.140625" style="34" customWidth="1"/>
    <col min="10758" max="10758" width="9.28515625" style="34" customWidth="1"/>
    <col min="10759" max="10759" width="12.5703125" style="34" customWidth="1"/>
    <col min="10760" max="10760" width="11.5703125" style="34" customWidth="1"/>
    <col min="10761" max="10765" width="9.140625" style="34"/>
    <col min="10766" max="10766" width="11.7109375" style="34" customWidth="1"/>
    <col min="10767" max="10767" width="8.7109375" style="34" customWidth="1"/>
    <col min="10768" max="10768" width="13.42578125" style="34" customWidth="1"/>
    <col min="10769" max="10769" width="11.5703125" style="34" customWidth="1"/>
    <col min="10770" max="10770" width="15.5703125" style="34" customWidth="1"/>
    <col min="10771" max="10771" width="3.42578125" style="34" customWidth="1"/>
    <col min="10772" max="11008" width="9.140625" style="34"/>
    <col min="11009" max="11009" width="6.85546875" style="34" customWidth="1"/>
    <col min="11010" max="11010" width="15.140625" style="34" customWidth="1"/>
    <col min="11011" max="11011" width="25.42578125" style="34" customWidth="1"/>
    <col min="11012" max="11012" width="9.5703125" style="34" customWidth="1"/>
    <col min="11013" max="11013" width="11.140625" style="34" customWidth="1"/>
    <col min="11014" max="11014" width="9.28515625" style="34" customWidth="1"/>
    <col min="11015" max="11015" width="12.5703125" style="34" customWidth="1"/>
    <col min="11016" max="11016" width="11.5703125" style="34" customWidth="1"/>
    <col min="11017" max="11021" width="9.140625" style="34"/>
    <col min="11022" max="11022" width="11.7109375" style="34" customWidth="1"/>
    <col min="11023" max="11023" width="8.7109375" style="34" customWidth="1"/>
    <col min="11024" max="11024" width="13.42578125" style="34" customWidth="1"/>
    <col min="11025" max="11025" width="11.5703125" style="34" customWidth="1"/>
    <col min="11026" max="11026" width="15.5703125" style="34" customWidth="1"/>
    <col min="11027" max="11027" width="3.42578125" style="34" customWidth="1"/>
    <col min="11028" max="11264" width="9.140625" style="34"/>
    <col min="11265" max="11265" width="6.85546875" style="34" customWidth="1"/>
    <col min="11266" max="11266" width="15.140625" style="34" customWidth="1"/>
    <col min="11267" max="11267" width="25.42578125" style="34" customWidth="1"/>
    <col min="11268" max="11268" width="9.5703125" style="34" customWidth="1"/>
    <col min="11269" max="11269" width="11.140625" style="34" customWidth="1"/>
    <col min="11270" max="11270" width="9.28515625" style="34" customWidth="1"/>
    <col min="11271" max="11271" width="12.5703125" style="34" customWidth="1"/>
    <col min="11272" max="11272" width="11.5703125" style="34" customWidth="1"/>
    <col min="11273" max="11277" width="9.140625" style="34"/>
    <col min="11278" max="11278" width="11.7109375" style="34" customWidth="1"/>
    <col min="11279" max="11279" width="8.7109375" style="34" customWidth="1"/>
    <col min="11280" max="11280" width="13.42578125" style="34" customWidth="1"/>
    <col min="11281" max="11281" width="11.5703125" style="34" customWidth="1"/>
    <col min="11282" max="11282" width="15.5703125" style="34" customWidth="1"/>
    <col min="11283" max="11283" width="3.42578125" style="34" customWidth="1"/>
    <col min="11284" max="11520" width="9.140625" style="34"/>
    <col min="11521" max="11521" width="6.85546875" style="34" customWidth="1"/>
    <col min="11522" max="11522" width="15.140625" style="34" customWidth="1"/>
    <col min="11523" max="11523" width="25.42578125" style="34" customWidth="1"/>
    <col min="11524" max="11524" width="9.5703125" style="34" customWidth="1"/>
    <col min="11525" max="11525" width="11.140625" style="34" customWidth="1"/>
    <col min="11526" max="11526" width="9.28515625" style="34" customWidth="1"/>
    <col min="11527" max="11527" width="12.5703125" style="34" customWidth="1"/>
    <col min="11528" max="11528" width="11.5703125" style="34" customWidth="1"/>
    <col min="11529" max="11533" width="9.140625" style="34"/>
    <col min="11534" max="11534" width="11.7109375" style="34" customWidth="1"/>
    <col min="11535" max="11535" width="8.7109375" style="34" customWidth="1"/>
    <col min="11536" max="11536" width="13.42578125" style="34" customWidth="1"/>
    <col min="11537" max="11537" width="11.5703125" style="34" customWidth="1"/>
    <col min="11538" max="11538" width="15.5703125" style="34" customWidth="1"/>
    <col min="11539" max="11539" width="3.42578125" style="34" customWidth="1"/>
    <col min="11540" max="11776" width="9.140625" style="34"/>
    <col min="11777" max="11777" width="6.85546875" style="34" customWidth="1"/>
    <col min="11778" max="11778" width="15.140625" style="34" customWidth="1"/>
    <col min="11779" max="11779" width="25.42578125" style="34" customWidth="1"/>
    <col min="11780" max="11780" width="9.5703125" style="34" customWidth="1"/>
    <col min="11781" max="11781" width="11.140625" style="34" customWidth="1"/>
    <col min="11782" max="11782" width="9.28515625" style="34" customWidth="1"/>
    <col min="11783" max="11783" width="12.5703125" style="34" customWidth="1"/>
    <col min="11784" max="11784" width="11.5703125" style="34" customWidth="1"/>
    <col min="11785" max="11789" width="9.140625" style="34"/>
    <col min="11790" max="11790" width="11.7109375" style="34" customWidth="1"/>
    <col min="11791" max="11791" width="8.7109375" style="34" customWidth="1"/>
    <col min="11792" max="11792" width="13.42578125" style="34" customWidth="1"/>
    <col min="11793" max="11793" width="11.5703125" style="34" customWidth="1"/>
    <col min="11794" max="11794" width="15.5703125" style="34" customWidth="1"/>
    <col min="11795" max="11795" width="3.42578125" style="34" customWidth="1"/>
    <col min="11796" max="12032" width="9.140625" style="34"/>
    <col min="12033" max="12033" width="6.85546875" style="34" customWidth="1"/>
    <col min="12034" max="12034" width="15.140625" style="34" customWidth="1"/>
    <col min="12035" max="12035" width="25.42578125" style="34" customWidth="1"/>
    <col min="12036" max="12036" width="9.5703125" style="34" customWidth="1"/>
    <col min="12037" max="12037" width="11.140625" style="34" customWidth="1"/>
    <col min="12038" max="12038" width="9.28515625" style="34" customWidth="1"/>
    <col min="12039" max="12039" width="12.5703125" style="34" customWidth="1"/>
    <col min="12040" max="12040" width="11.5703125" style="34" customWidth="1"/>
    <col min="12041" max="12045" width="9.140625" style="34"/>
    <col min="12046" max="12046" width="11.7109375" style="34" customWidth="1"/>
    <col min="12047" max="12047" width="8.7109375" style="34" customWidth="1"/>
    <col min="12048" max="12048" width="13.42578125" style="34" customWidth="1"/>
    <col min="12049" max="12049" width="11.5703125" style="34" customWidth="1"/>
    <col min="12050" max="12050" width="15.5703125" style="34" customWidth="1"/>
    <col min="12051" max="12051" width="3.42578125" style="34" customWidth="1"/>
    <col min="12052" max="12288" width="9.140625" style="34"/>
    <col min="12289" max="12289" width="6.85546875" style="34" customWidth="1"/>
    <col min="12290" max="12290" width="15.140625" style="34" customWidth="1"/>
    <col min="12291" max="12291" width="25.42578125" style="34" customWidth="1"/>
    <col min="12292" max="12292" width="9.5703125" style="34" customWidth="1"/>
    <col min="12293" max="12293" width="11.140625" style="34" customWidth="1"/>
    <col min="12294" max="12294" width="9.28515625" style="34" customWidth="1"/>
    <col min="12295" max="12295" width="12.5703125" style="34" customWidth="1"/>
    <col min="12296" max="12296" width="11.5703125" style="34" customWidth="1"/>
    <col min="12297" max="12301" width="9.140625" style="34"/>
    <col min="12302" max="12302" width="11.7109375" style="34" customWidth="1"/>
    <col min="12303" max="12303" width="8.7109375" style="34" customWidth="1"/>
    <col min="12304" max="12304" width="13.42578125" style="34" customWidth="1"/>
    <col min="12305" max="12305" width="11.5703125" style="34" customWidth="1"/>
    <col min="12306" max="12306" width="15.5703125" style="34" customWidth="1"/>
    <col min="12307" max="12307" width="3.42578125" style="34" customWidth="1"/>
    <col min="12308" max="12544" width="9.140625" style="34"/>
    <col min="12545" max="12545" width="6.85546875" style="34" customWidth="1"/>
    <col min="12546" max="12546" width="15.140625" style="34" customWidth="1"/>
    <col min="12547" max="12547" width="25.42578125" style="34" customWidth="1"/>
    <col min="12548" max="12548" width="9.5703125" style="34" customWidth="1"/>
    <col min="12549" max="12549" width="11.140625" style="34" customWidth="1"/>
    <col min="12550" max="12550" width="9.28515625" style="34" customWidth="1"/>
    <col min="12551" max="12551" width="12.5703125" style="34" customWidth="1"/>
    <col min="12552" max="12552" width="11.5703125" style="34" customWidth="1"/>
    <col min="12553" max="12557" width="9.140625" style="34"/>
    <col min="12558" max="12558" width="11.7109375" style="34" customWidth="1"/>
    <col min="12559" max="12559" width="8.7109375" style="34" customWidth="1"/>
    <col min="12560" max="12560" width="13.42578125" style="34" customWidth="1"/>
    <col min="12561" max="12561" width="11.5703125" style="34" customWidth="1"/>
    <col min="12562" max="12562" width="15.5703125" style="34" customWidth="1"/>
    <col min="12563" max="12563" width="3.42578125" style="34" customWidth="1"/>
    <col min="12564" max="12800" width="9.140625" style="34"/>
    <col min="12801" max="12801" width="6.85546875" style="34" customWidth="1"/>
    <col min="12802" max="12802" width="15.140625" style="34" customWidth="1"/>
    <col min="12803" max="12803" width="25.42578125" style="34" customWidth="1"/>
    <col min="12804" max="12804" width="9.5703125" style="34" customWidth="1"/>
    <col min="12805" max="12805" width="11.140625" style="34" customWidth="1"/>
    <col min="12806" max="12806" width="9.28515625" style="34" customWidth="1"/>
    <col min="12807" max="12807" width="12.5703125" style="34" customWidth="1"/>
    <col min="12808" max="12808" width="11.5703125" style="34" customWidth="1"/>
    <col min="12809" max="12813" width="9.140625" style="34"/>
    <col min="12814" max="12814" width="11.7109375" style="34" customWidth="1"/>
    <col min="12815" max="12815" width="8.7109375" style="34" customWidth="1"/>
    <col min="12816" max="12816" width="13.42578125" style="34" customWidth="1"/>
    <col min="12817" max="12817" width="11.5703125" style="34" customWidth="1"/>
    <col min="12818" max="12818" width="15.5703125" style="34" customWidth="1"/>
    <col min="12819" max="12819" width="3.42578125" style="34" customWidth="1"/>
    <col min="12820" max="13056" width="9.140625" style="34"/>
    <col min="13057" max="13057" width="6.85546875" style="34" customWidth="1"/>
    <col min="13058" max="13058" width="15.140625" style="34" customWidth="1"/>
    <col min="13059" max="13059" width="25.42578125" style="34" customWidth="1"/>
    <col min="13060" max="13060" width="9.5703125" style="34" customWidth="1"/>
    <col min="13061" max="13061" width="11.140625" style="34" customWidth="1"/>
    <col min="13062" max="13062" width="9.28515625" style="34" customWidth="1"/>
    <col min="13063" max="13063" width="12.5703125" style="34" customWidth="1"/>
    <col min="13064" max="13064" width="11.5703125" style="34" customWidth="1"/>
    <col min="13065" max="13069" width="9.140625" style="34"/>
    <col min="13070" max="13070" width="11.7109375" style="34" customWidth="1"/>
    <col min="13071" max="13071" width="8.7109375" style="34" customWidth="1"/>
    <col min="13072" max="13072" width="13.42578125" style="34" customWidth="1"/>
    <col min="13073" max="13073" width="11.5703125" style="34" customWidth="1"/>
    <col min="13074" max="13074" width="15.5703125" style="34" customWidth="1"/>
    <col min="13075" max="13075" width="3.42578125" style="34" customWidth="1"/>
    <col min="13076" max="13312" width="9.140625" style="34"/>
    <col min="13313" max="13313" width="6.85546875" style="34" customWidth="1"/>
    <col min="13314" max="13314" width="15.140625" style="34" customWidth="1"/>
    <col min="13315" max="13315" width="25.42578125" style="34" customWidth="1"/>
    <col min="13316" max="13316" width="9.5703125" style="34" customWidth="1"/>
    <col min="13317" max="13317" width="11.140625" style="34" customWidth="1"/>
    <col min="13318" max="13318" width="9.28515625" style="34" customWidth="1"/>
    <col min="13319" max="13319" width="12.5703125" style="34" customWidth="1"/>
    <col min="13320" max="13320" width="11.5703125" style="34" customWidth="1"/>
    <col min="13321" max="13325" width="9.140625" style="34"/>
    <col min="13326" max="13326" width="11.7109375" style="34" customWidth="1"/>
    <col min="13327" max="13327" width="8.7109375" style="34" customWidth="1"/>
    <col min="13328" max="13328" width="13.42578125" style="34" customWidth="1"/>
    <col min="13329" max="13329" width="11.5703125" style="34" customWidth="1"/>
    <col min="13330" max="13330" width="15.5703125" style="34" customWidth="1"/>
    <col min="13331" max="13331" width="3.42578125" style="34" customWidth="1"/>
    <col min="13332" max="13568" width="9.140625" style="34"/>
    <col min="13569" max="13569" width="6.85546875" style="34" customWidth="1"/>
    <col min="13570" max="13570" width="15.140625" style="34" customWidth="1"/>
    <col min="13571" max="13571" width="25.42578125" style="34" customWidth="1"/>
    <col min="13572" max="13572" width="9.5703125" style="34" customWidth="1"/>
    <col min="13573" max="13573" width="11.140625" style="34" customWidth="1"/>
    <col min="13574" max="13574" width="9.28515625" style="34" customWidth="1"/>
    <col min="13575" max="13575" width="12.5703125" style="34" customWidth="1"/>
    <col min="13576" max="13576" width="11.5703125" style="34" customWidth="1"/>
    <col min="13577" max="13581" width="9.140625" style="34"/>
    <col min="13582" max="13582" width="11.7109375" style="34" customWidth="1"/>
    <col min="13583" max="13583" width="8.7109375" style="34" customWidth="1"/>
    <col min="13584" max="13584" width="13.42578125" style="34" customWidth="1"/>
    <col min="13585" max="13585" width="11.5703125" style="34" customWidth="1"/>
    <col min="13586" max="13586" width="15.5703125" style="34" customWidth="1"/>
    <col min="13587" max="13587" width="3.42578125" style="34" customWidth="1"/>
    <col min="13588" max="13824" width="9.140625" style="34"/>
    <col min="13825" max="13825" width="6.85546875" style="34" customWidth="1"/>
    <col min="13826" max="13826" width="15.140625" style="34" customWidth="1"/>
    <col min="13827" max="13827" width="25.42578125" style="34" customWidth="1"/>
    <col min="13828" max="13828" width="9.5703125" style="34" customWidth="1"/>
    <col min="13829" max="13829" width="11.140625" style="34" customWidth="1"/>
    <col min="13830" max="13830" width="9.28515625" style="34" customWidth="1"/>
    <col min="13831" max="13831" width="12.5703125" style="34" customWidth="1"/>
    <col min="13832" max="13832" width="11.5703125" style="34" customWidth="1"/>
    <col min="13833" max="13837" width="9.140625" style="34"/>
    <col min="13838" max="13838" width="11.7109375" style="34" customWidth="1"/>
    <col min="13839" max="13839" width="8.7109375" style="34" customWidth="1"/>
    <col min="13840" max="13840" width="13.42578125" style="34" customWidth="1"/>
    <col min="13841" max="13841" width="11.5703125" style="34" customWidth="1"/>
    <col min="13842" max="13842" width="15.5703125" style="34" customWidth="1"/>
    <col min="13843" max="13843" width="3.42578125" style="34" customWidth="1"/>
    <col min="13844" max="14080" width="9.140625" style="34"/>
    <col min="14081" max="14081" width="6.85546875" style="34" customWidth="1"/>
    <col min="14082" max="14082" width="15.140625" style="34" customWidth="1"/>
    <col min="14083" max="14083" width="25.42578125" style="34" customWidth="1"/>
    <col min="14084" max="14084" width="9.5703125" style="34" customWidth="1"/>
    <col min="14085" max="14085" width="11.140625" style="34" customWidth="1"/>
    <col min="14086" max="14086" width="9.28515625" style="34" customWidth="1"/>
    <col min="14087" max="14087" width="12.5703125" style="34" customWidth="1"/>
    <col min="14088" max="14088" width="11.5703125" style="34" customWidth="1"/>
    <col min="14089" max="14093" width="9.140625" style="34"/>
    <col min="14094" max="14094" width="11.7109375" style="34" customWidth="1"/>
    <col min="14095" max="14095" width="8.7109375" style="34" customWidth="1"/>
    <col min="14096" max="14096" width="13.42578125" style="34" customWidth="1"/>
    <col min="14097" max="14097" width="11.5703125" style="34" customWidth="1"/>
    <col min="14098" max="14098" width="15.5703125" style="34" customWidth="1"/>
    <col min="14099" max="14099" width="3.42578125" style="34" customWidth="1"/>
    <col min="14100" max="14336" width="9.140625" style="34"/>
    <col min="14337" max="14337" width="6.85546875" style="34" customWidth="1"/>
    <col min="14338" max="14338" width="15.140625" style="34" customWidth="1"/>
    <col min="14339" max="14339" width="25.42578125" style="34" customWidth="1"/>
    <col min="14340" max="14340" width="9.5703125" style="34" customWidth="1"/>
    <col min="14341" max="14341" width="11.140625" style="34" customWidth="1"/>
    <col min="14342" max="14342" width="9.28515625" style="34" customWidth="1"/>
    <col min="14343" max="14343" width="12.5703125" style="34" customWidth="1"/>
    <col min="14344" max="14344" width="11.5703125" style="34" customWidth="1"/>
    <col min="14345" max="14349" width="9.140625" style="34"/>
    <col min="14350" max="14350" width="11.7109375" style="34" customWidth="1"/>
    <col min="14351" max="14351" width="8.7109375" style="34" customWidth="1"/>
    <col min="14352" max="14352" width="13.42578125" style="34" customWidth="1"/>
    <col min="14353" max="14353" width="11.5703125" style="34" customWidth="1"/>
    <col min="14354" max="14354" width="15.5703125" style="34" customWidth="1"/>
    <col min="14355" max="14355" width="3.42578125" style="34" customWidth="1"/>
    <col min="14356" max="14592" width="9.140625" style="34"/>
    <col min="14593" max="14593" width="6.85546875" style="34" customWidth="1"/>
    <col min="14594" max="14594" width="15.140625" style="34" customWidth="1"/>
    <col min="14595" max="14595" width="25.42578125" style="34" customWidth="1"/>
    <col min="14596" max="14596" width="9.5703125" style="34" customWidth="1"/>
    <col min="14597" max="14597" width="11.140625" style="34" customWidth="1"/>
    <col min="14598" max="14598" width="9.28515625" style="34" customWidth="1"/>
    <col min="14599" max="14599" width="12.5703125" style="34" customWidth="1"/>
    <col min="14600" max="14600" width="11.5703125" style="34" customWidth="1"/>
    <col min="14601" max="14605" width="9.140625" style="34"/>
    <col min="14606" max="14606" width="11.7109375" style="34" customWidth="1"/>
    <col min="14607" max="14607" width="8.7109375" style="34" customWidth="1"/>
    <col min="14608" max="14608" width="13.42578125" style="34" customWidth="1"/>
    <col min="14609" max="14609" width="11.5703125" style="34" customWidth="1"/>
    <col min="14610" max="14610" width="15.5703125" style="34" customWidth="1"/>
    <col min="14611" max="14611" width="3.42578125" style="34" customWidth="1"/>
    <col min="14612" max="14848" width="9.140625" style="34"/>
    <col min="14849" max="14849" width="6.85546875" style="34" customWidth="1"/>
    <col min="14850" max="14850" width="15.140625" style="34" customWidth="1"/>
    <col min="14851" max="14851" width="25.42578125" style="34" customWidth="1"/>
    <col min="14852" max="14852" width="9.5703125" style="34" customWidth="1"/>
    <col min="14853" max="14853" width="11.140625" style="34" customWidth="1"/>
    <col min="14854" max="14854" width="9.28515625" style="34" customWidth="1"/>
    <col min="14855" max="14855" width="12.5703125" style="34" customWidth="1"/>
    <col min="14856" max="14856" width="11.5703125" style="34" customWidth="1"/>
    <col min="14857" max="14861" width="9.140625" style="34"/>
    <col min="14862" max="14862" width="11.7109375" style="34" customWidth="1"/>
    <col min="14863" max="14863" width="8.7109375" style="34" customWidth="1"/>
    <col min="14864" max="14864" width="13.42578125" style="34" customWidth="1"/>
    <col min="14865" max="14865" width="11.5703125" style="34" customWidth="1"/>
    <col min="14866" max="14866" width="15.5703125" style="34" customWidth="1"/>
    <col min="14867" max="14867" width="3.42578125" style="34" customWidth="1"/>
    <col min="14868" max="15104" width="9.140625" style="34"/>
    <col min="15105" max="15105" width="6.85546875" style="34" customWidth="1"/>
    <col min="15106" max="15106" width="15.140625" style="34" customWidth="1"/>
    <col min="15107" max="15107" width="25.42578125" style="34" customWidth="1"/>
    <col min="15108" max="15108" width="9.5703125" style="34" customWidth="1"/>
    <col min="15109" max="15109" width="11.140625" style="34" customWidth="1"/>
    <col min="15110" max="15110" width="9.28515625" style="34" customWidth="1"/>
    <col min="15111" max="15111" width="12.5703125" style="34" customWidth="1"/>
    <col min="15112" max="15112" width="11.5703125" style="34" customWidth="1"/>
    <col min="15113" max="15117" width="9.140625" style="34"/>
    <col min="15118" max="15118" width="11.7109375" style="34" customWidth="1"/>
    <col min="15119" max="15119" width="8.7109375" style="34" customWidth="1"/>
    <col min="15120" max="15120" width="13.42578125" style="34" customWidth="1"/>
    <col min="15121" max="15121" width="11.5703125" style="34" customWidth="1"/>
    <col min="15122" max="15122" width="15.5703125" style="34" customWidth="1"/>
    <col min="15123" max="15123" width="3.42578125" style="34" customWidth="1"/>
    <col min="15124" max="15360" width="9.140625" style="34"/>
    <col min="15361" max="15361" width="6.85546875" style="34" customWidth="1"/>
    <col min="15362" max="15362" width="15.140625" style="34" customWidth="1"/>
    <col min="15363" max="15363" width="25.42578125" style="34" customWidth="1"/>
    <col min="15364" max="15364" width="9.5703125" style="34" customWidth="1"/>
    <col min="15365" max="15365" width="11.140625" style="34" customWidth="1"/>
    <col min="15366" max="15366" width="9.28515625" style="34" customWidth="1"/>
    <col min="15367" max="15367" width="12.5703125" style="34" customWidth="1"/>
    <col min="15368" max="15368" width="11.5703125" style="34" customWidth="1"/>
    <col min="15369" max="15373" width="9.140625" style="34"/>
    <col min="15374" max="15374" width="11.7109375" style="34" customWidth="1"/>
    <col min="15375" max="15375" width="8.7109375" style="34" customWidth="1"/>
    <col min="15376" max="15376" width="13.42578125" style="34" customWidth="1"/>
    <col min="15377" max="15377" width="11.5703125" style="34" customWidth="1"/>
    <col min="15378" max="15378" width="15.5703125" style="34" customWidth="1"/>
    <col min="15379" max="15379" width="3.42578125" style="34" customWidth="1"/>
    <col min="15380" max="15616" width="9.140625" style="34"/>
    <col min="15617" max="15617" width="6.85546875" style="34" customWidth="1"/>
    <col min="15618" max="15618" width="15.140625" style="34" customWidth="1"/>
    <col min="15619" max="15619" width="25.42578125" style="34" customWidth="1"/>
    <col min="15620" max="15620" width="9.5703125" style="34" customWidth="1"/>
    <col min="15621" max="15621" width="11.140625" style="34" customWidth="1"/>
    <col min="15622" max="15622" width="9.28515625" style="34" customWidth="1"/>
    <col min="15623" max="15623" width="12.5703125" style="34" customWidth="1"/>
    <col min="15624" max="15624" width="11.5703125" style="34" customWidth="1"/>
    <col min="15625" max="15629" width="9.140625" style="34"/>
    <col min="15630" max="15630" width="11.7109375" style="34" customWidth="1"/>
    <col min="15631" max="15631" width="8.7109375" style="34" customWidth="1"/>
    <col min="15632" max="15632" width="13.42578125" style="34" customWidth="1"/>
    <col min="15633" max="15633" width="11.5703125" style="34" customWidth="1"/>
    <col min="15634" max="15634" width="15.5703125" style="34" customWidth="1"/>
    <col min="15635" max="15635" width="3.42578125" style="34" customWidth="1"/>
    <col min="15636" max="15872" width="9.140625" style="34"/>
    <col min="15873" max="15873" width="6.85546875" style="34" customWidth="1"/>
    <col min="15874" max="15874" width="15.140625" style="34" customWidth="1"/>
    <col min="15875" max="15875" width="25.42578125" style="34" customWidth="1"/>
    <col min="15876" max="15876" width="9.5703125" style="34" customWidth="1"/>
    <col min="15877" max="15877" width="11.140625" style="34" customWidth="1"/>
    <col min="15878" max="15878" width="9.28515625" style="34" customWidth="1"/>
    <col min="15879" max="15879" width="12.5703125" style="34" customWidth="1"/>
    <col min="15880" max="15880" width="11.5703125" style="34" customWidth="1"/>
    <col min="15881" max="15885" width="9.140625" style="34"/>
    <col min="15886" max="15886" width="11.7109375" style="34" customWidth="1"/>
    <col min="15887" max="15887" width="8.7109375" style="34" customWidth="1"/>
    <col min="15888" max="15888" width="13.42578125" style="34" customWidth="1"/>
    <col min="15889" max="15889" width="11.5703125" style="34" customWidth="1"/>
    <col min="15890" max="15890" width="15.5703125" style="34" customWidth="1"/>
    <col min="15891" max="15891" width="3.42578125" style="34" customWidth="1"/>
    <col min="15892" max="16128" width="9.140625" style="34"/>
    <col min="16129" max="16129" width="6.85546875" style="34" customWidth="1"/>
    <col min="16130" max="16130" width="15.140625" style="34" customWidth="1"/>
    <col min="16131" max="16131" width="25.42578125" style="34" customWidth="1"/>
    <col min="16132" max="16132" width="9.5703125" style="34" customWidth="1"/>
    <col min="16133" max="16133" width="11.140625" style="34" customWidth="1"/>
    <col min="16134" max="16134" width="9.28515625" style="34" customWidth="1"/>
    <col min="16135" max="16135" width="12.5703125" style="34" customWidth="1"/>
    <col min="16136" max="16136" width="11.5703125" style="34" customWidth="1"/>
    <col min="16137" max="16141" width="9.140625" style="34"/>
    <col min="16142" max="16142" width="11.7109375" style="34" customWidth="1"/>
    <col min="16143" max="16143" width="8.7109375" style="34" customWidth="1"/>
    <col min="16144" max="16144" width="13.42578125" style="34" customWidth="1"/>
    <col min="16145" max="16145" width="11.5703125" style="34" customWidth="1"/>
    <col min="16146" max="16146" width="15.5703125" style="34" customWidth="1"/>
    <col min="16147" max="16147" width="3.42578125" style="34" customWidth="1"/>
    <col min="16148" max="16384" width="9.140625" style="34"/>
  </cols>
  <sheetData>
    <row r="1" spans="1:18" ht="15.75" customHeight="1">
      <c r="R1" s="147" t="s">
        <v>441</v>
      </c>
    </row>
    <row r="2" spans="1:18" ht="5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8">
      <c r="A3" s="578" t="s">
        <v>442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</row>
    <row r="4" spans="1:18" ht="18">
      <c r="A4" s="578" t="s">
        <v>21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</row>
    <row r="5" spans="1:18" ht="18">
      <c r="A5" s="147" t="s">
        <v>443</v>
      </c>
      <c r="B5" s="147"/>
      <c r="C5" s="147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583" t="s">
        <v>602</v>
      </c>
      <c r="P5" s="584"/>
      <c r="Q5" s="584"/>
      <c r="R5" s="585"/>
    </row>
    <row r="6" spans="1: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9.5" customHeight="1">
      <c r="A7" s="579" t="s">
        <v>217</v>
      </c>
      <c r="B7" s="579" t="s">
        <v>134</v>
      </c>
      <c r="C7" s="579" t="s">
        <v>444</v>
      </c>
      <c r="D7" s="579" t="s">
        <v>445</v>
      </c>
      <c r="E7" s="580" t="s">
        <v>218</v>
      </c>
      <c r="F7" s="579" t="s">
        <v>446</v>
      </c>
      <c r="G7" s="580" t="s">
        <v>87</v>
      </c>
      <c r="H7" s="579" t="s">
        <v>150</v>
      </c>
      <c r="I7" s="581" t="s">
        <v>129</v>
      </c>
      <c r="J7" s="581"/>
      <c r="K7" s="581"/>
      <c r="L7" s="581"/>
      <c r="M7" s="581"/>
      <c r="N7" s="579" t="s">
        <v>447</v>
      </c>
      <c r="O7" s="579" t="s">
        <v>448</v>
      </c>
      <c r="P7" s="579" t="s">
        <v>449</v>
      </c>
      <c r="Q7" s="579" t="s">
        <v>151</v>
      </c>
      <c r="R7" s="580" t="s">
        <v>133</v>
      </c>
    </row>
    <row r="8" spans="1:18" ht="19.5" customHeight="1">
      <c r="A8" s="579"/>
      <c r="B8" s="579"/>
      <c r="C8" s="579"/>
      <c r="D8" s="579"/>
      <c r="E8" s="580"/>
      <c r="F8" s="579"/>
      <c r="G8" s="580"/>
      <c r="H8" s="579"/>
      <c r="I8" s="579" t="s">
        <v>152</v>
      </c>
      <c r="J8" s="579" t="s">
        <v>153</v>
      </c>
      <c r="K8" s="579" t="s">
        <v>154</v>
      </c>
      <c r="L8" s="580" t="s">
        <v>155</v>
      </c>
      <c r="M8" s="579" t="s">
        <v>156</v>
      </c>
      <c r="N8" s="579"/>
      <c r="O8" s="579"/>
      <c r="P8" s="579"/>
      <c r="Q8" s="579"/>
      <c r="R8" s="580"/>
    </row>
    <row r="9" spans="1:18" ht="19.5" customHeight="1">
      <c r="A9" s="579"/>
      <c r="B9" s="579"/>
      <c r="C9" s="579"/>
      <c r="D9" s="579"/>
      <c r="E9" s="580"/>
      <c r="F9" s="579"/>
      <c r="G9" s="580"/>
      <c r="H9" s="579"/>
      <c r="I9" s="579"/>
      <c r="J9" s="579"/>
      <c r="K9" s="579"/>
      <c r="L9" s="580"/>
      <c r="M9" s="579"/>
      <c r="N9" s="579"/>
      <c r="O9" s="579"/>
      <c r="P9" s="579"/>
      <c r="Q9" s="579"/>
      <c r="R9" s="580"/>
    </row>
    <row r="10" spans="1:18" ht="15.75" customHeight="1">
      <c r="A10" s="118">
        <v>1</v>
      </c>
      <c r="B10" s="118">
        <v>2</v>
      </c>
      <c r="C10" s="118">
        <v>3</v>
      </c>
      <c r="D10" s="118">
        <v>4</v>
      </c>
      <c r="E10" s="118">
        <v>5</v>
      </c>
      <c r="F10" s="118">
        <v>6</v>
      </c>
      <c r="G10" s="118">
        <v>7</v>
      </c>
      <c r="H10" s="118">
        <v>8</v>
      </c>
      <c r="I10" s="118">
        <v>9</v>
      </c>
      <c r="J10" s="118">
        <v>10</v>
      </c>
      <c r="K10" s="118">
        <v>11</v>
      </c>
      <c r="L10" s="118">
        <v>12</v>
      </c>
      <c r="M10" s="118">
        <v>13</v>
      </c>
      <c r="N10" s="118">
        <v>14</v>
      </c>
      <c r="O10" s="118">
        <v>15</v>
      </c>
      <c r="P10" s="118">
        <v>16</v>
      </c>
      <c r="Q10" s="118">
        <v>17</v>
      </c>
      <c r="R10" s="118">
        <v>18</v>
      </c>
    </row>
    <row r="11" spans="1:18" s="36" customFormat="1" ht="27" customHeight="1">
      <c r="A11" s="576" t="s">
        <v>450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</row>
    <row r="12" spans="1:18" s="37" customFormat="1" ht="26.25" customHeight="1">
      <c r="A12" s="576" t="s">
        <v>451</v>
      </c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</row>
    <row r="13" spans="1:18" ht="30" customHeight="1">
      <c r="A13" s="119" t="s">
        <v>182</v>
      </c>
      <c r="B13" s="292" t="s">
        <v>689</v>
      </c>
      <c r="C13" s="121" t="s">
        <v>165</v>
      </c>
      <c r="D13" s="120" t="s">
        <v>98</v>
      </c>
      <c r="E13" s="122" t="s">
        <v>224</v>
      </c>
      <c r="F13" s="120" t="s">
        <v>113</v>
      </c>
      <c r="G13" s="122" t="s">
        <v>90</v>
      </c>
      <c r="H13" s="123">
        <v>37623</v>
      </c>
      <c r="I13" s="124" t="s">
        <v>113</v>
      </c>
      <c r="J13" s="124" t="s">
        <v>113</v>
      </c>
      <c r="K13" s="124" t="s">
        <v>113</v>
      </c>
      <c r="L13" s="124" t="s">
        <v>113</v>
      </c>
      <c r="M13" s="124" t="s">
        <v>113</v>
      </c>
      <c r="N13" s="120" t="s">
        <v>91</v>
      </c>
      <c r="O13" s="125">
        <v>1</v>
      </c>
      <c r="P13" s="126">
        <v>800000</v>
      </c>
      <c r="Q13" s="127" t="s">
        <v>159</v>
      </c>
      <c r="R13" s="128" t="s">
        <v>452</v>
      </c>
    </row>
    <row r="14" spans="1:18" ht="30" customHeight="1">
      <c r="A14" s="119" t="s">
        <v>249</v>
      </c>
      <c r="B14" s="292" t="s">
        <v>689</v>
      </c>
      <c r="C14" s="121" t="s">
        <v>225</v>
      </c>
      <c r="D14" s="120" t="s">
        <v>98</v>
      </c>
      <c r="E14" s="122" t="s">
        <v>226</v>
      </c>
      <c r="F14" s="120" t="s">
        <v>113</v>
      </c>
      <c r="G14" s="122" t="s">
        <v>90</v>
      </c>
      <c r="H14" s="123">
        <v>38719</v>
      </c>
      <c r="I14" s="124" t="s">
        <v>113</v>
      </c>
      <c r="J14" s="124" t="s">
        <v>113</v>
      </c>
      <c r="K14" s="124" t="s">
        <v>113</v>
      </c>
      <c r="L14" s="124" t="s">
        <v>113</v>
      </c>
      <c r="M14" s="124" t="s">
        <v>113</v>
      </c>
      <c r="N14" s="120" t="s">
        <v>91</v>
      </c>
      <c r="O14" s="125">
        <v>1</v>
      </c>
      <c r="P14" s="126">
        <v>1000000</v>
      </c>
      <c r="Q14" s="127" t="s">
        <v>159</v>
      </c>
      <c r="R14" s="128" t="s">
        <v>452</v>
      </c>
    </row>
    <row r="15" spans="1:18" ht="30" customHeight="1">
      <c r="A15" s="119" t="s">
        <v>10</v>
      </c>
      <c r="B15" s="292" t="s">
        <v>689</v>
      </c>
      <c r="C15" s="121" t="s">
        <v>227</v>
      </c>
      <c r="D15" s="120" t="s">
        <v>96</v>
      </c>
      <c r="E15" s="122" t="s">
        <v>228</v>
      </c>
      <c r="F15" s="120" t="s">
        <v>113</v>
      </c>
      <c r="G15" s="122" t="s">
        <v>90</v>
      </c>
      <c r="H15" s="123">
        <v>38719</v>
      </c>
      <c r="I15" s="124" t="s">
        <v>113</v>
      </c>
      <c r="J15" s="124" t="s">
        <v>113</v>
      </c>
      <c r="K15" s="124" t="s">
        <v>113</v>
      </c>
      <c r="L15" s="124" t="s">
        <v>113</v>
      </c>
      <c r="M15" s="124" t="s">
        <v>113</v>
      </c>
      <c r="N15" s="120" t="s">
        <v>91</v>
      </c>
      <c r="O15" s="125">
        <v>1</v>
      </c>
      <c r="P15" s="126">
        <v>1100000</v>
      </c>
      <c r="Q15" s="127" t="s">
        <v>159</v>
      </c>
      <c r="R15" s="128" t="s">
        <v>452</v>
      </c>
    </row>
    <row r="16" spans="1:18" ht="30" customHeight="1">
      <c r="A16" s="119" t="s">
        <v>11</v>
      </c>
      <c r="B16" s="292" t="s">
        <v>689</v>
      </c>
      <c r="C16" s="121" t="s">
        <v>229</v>
      </c>
      <c r="D16" s="120" t="s">
        <v>96</v>
      </c>
      <c r="E16" s="122" t="s">
        <v>203</v>
      </c>
      <c r="F16" s="120" t="s">
        <v>113</v>
      </c>
      <c r="G16" s="122" t="s">
        <v>90</v>
      </c>
      <c r="H16" s="123">
        <v>38719</v>
      </c>
      <c r="I16" s="124" t="s">
        <v>113</v>
      </c>
      <c r="J16" s="124" t="s">
        <v>113</v>
      </c>
      <c r="K16" s="124" t="s">
        <v>113</v>
      </c>
      <c r="L16" s="124" t="s">
        <v>113</v>
      </c>
      <c r="M16" s="124" t="s">
        <v>113</v>
      </c>
      <c r="N16" s="120" t="s">
        <v>91</v>
      </c>
      <c r="O16" s="125">
        <v>1</v>
      </c>
      <c r="P16" s="126">
        <v>1200000</v>
      </c>
      <c r="Q16" s="127" t="s">
        <v>159</v>
      </c>
      <c r="R16" s="128" t="s">
        <v>452</v>
      </c>
    </row>
    <row r="17" spans="1:18" ht="30" customHeight="1">
      <c r="A17" s="119" t="s">
        <v>12</v>
      </c>
      <c r="B17" s="292" t="s">
        <v>689</v>
      </c>
      <c r="C17" s="121" t="s">
        <v>233</v>
      </c>
      <c r="D17" s="120" t="s">
        <v>103</v>
      </c>
      <c r="E17" s="122" t="s">
        <v>234</v>
      </c>
      <c r="F17" s="120" t="s">
        <v>113</v>
      </c>
      <c r="G17" s="122" t="s">
        <v>90</v>
      </c>
      <c r="H17" s="123">
        <v>39544</v>
      </c>
      <c r="I17" s="124" t="s">
        <v>113</v>
      </c>
      <c r="J17" s="124" t="s">
        <v>113</v>
      </c>
      <c r="K17" s="124" t="s">
        <v>113</v>
      </c>
      <c r="L17" s="124" t="s">
        <v>113</v>
      </c>
      <c r="M17" s="124" t="s">
        <v>113</v>
      </c>
      <c r="N17" s="120" t="s">
        <v>91</v>
      </c>
      <c r="O17" s="125">
        <v>1</v>
      </c>
      <c r="P17" s="126">
        <v>1000000</v>
      </c>
      <c r="Q17" s="127" t="s">
        <v>159</v>
      </c>
      <c r="R17" s="128" t="s">
        <v>452</v>
      </c>
    </row>
    <row r="18" spans="1:18" ht="30" customHeight="1">
      <c r="A18" s="582" t="s">
        <v>453</v>
      </c>
      <c r="B18" s="582"/>
      <c r="C18" s="582"/>
      <c r="D18" s="582"/>
      <c r="E18" s="582"/>
      <c r="F18" s="582"/>
      <c r="G18" s="122"/>
      <c r="H18" s="123"/>
      <c r="I18" s="124"/>
      <c r="J18" s="124"/>
      <c r="K18" s="124"/>
      <c r="L18" s="124"/>
      <c r="M18" s="124"/>
      <c r="N18" s="120"/>
      <c r="O18" s="129">
        <f>SUM(O13:O17)</f>
        <v>5</v>
      </c>
      <c r="P18" s="130">
        <f>SUM(P13:P17)</f>
        <v>5100000</v>
      </c>
      <c r="Q18" s="127"/>
      <c r="R18" s="128"/>
    </row>
    <row r="19" spans="1:18" ht="30" customHeight="1">
      <c r="A19" s="576" t="s">
        <v>454</v>
      </c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</row>
    <row r="20" spans="1:18" ht="30" customHeight="1">
      <c r="A20" s="119" t="s">
        <v>13</v>
      </c>
      <c r="B20" s="292" t="s">
        <v>689</v>
      </c>
      <c r="C20" s="121" t="s">
        <v>232</v>
      </c>
      <c r="D20" s="120" t="s">
        <v>98</v>
      </c>
      <c r="E20" s="122" t="s">
        <v>113</v>
      </c>
      <c r="F20" s="120" t="s">
        <v>113</v>
      </c>
      <c r="G20" s="122" t="s">
        <v>107</v>
      </c>
      <c r="H20" s="123">
        <v>35888</v>
      </c>
      <c r="I20" s="124" t="s">
        <v>113</v>
      </c>
      <c r="J20" s="124" t="s">
        <v>113</v>
      </c>
      <c r="K20" s="124" t="s">
        <v>113</v>
      </c>
      <c r="L20" s="124" t="s">
        <v>113</v>
      </c>
      <c r="M20" s="124" t="s">
        <v>113</v>
      </c>
      <c r="N20" s="120" t="s">
        <v>91</v>
      </c>
      <c r="O20" s="125">
        <v>1</v>
      </c>
      <c r="P20" s="126">
        <v>600000</v>
      </c>
      <c r="Q20" s="127" t="s">
        <v>159</v>
      </c>
      <c r="R20" s="128" t="s">
        <v>455</v>
      </c>
    </row>
    <row r="21" spans="1:18" ht="30" customHeight="1">
      <c r="A21" s="119" t="s">
        <v>14</v>
      </c>
      <c r="B21" s="292" t="s">
        <v>689</v>
      </c>
      <c r="C21" s="121" t="s">
        <v>230</v>
      </c>
      <c r="D21" s="120" t="s">
        <v>98</v>
      </c>
      <c r="E21" s="122" t="s">
        <v>113</v>
      </c>
      <c r="F21" s="120" t="s">
        <v>113</v>
      </c>
      <c r="G21" s="122" t="s">
        <v>107</v>
      </c>
      <c r="H21" s="123">
        <v>37654</v>
      </c>
      <c r="I21" s="124" t="s">
        <v>113</v>
      </c>
      <c r="J21" s="124" t="s">
        <v>113</v>
      </c>
      <c r="K21" s="124" t="s">
        <v>113</v>
      </c>
      <c r="L21" s="124" t="s">
        <v>113</v>
      </c>
      <c r="M21" s="124" t="s">
        <v>113</v>
      </c>
      <c r="N21" s="120" t="s">
        <v>91</v>
      </c>
      <c r="O21" s="125">
        <v>1</v>
      </c>
      <c r="P21" s="126">
        <v>750000</v>
      </c>
      <c r="Q21" s="127" t="s">
        <v>159</v>
      </c>
      <c r="R21" s="128" t="s">
        <v>455</v>
      </c>
    </row>
    <row r="22" spans="1:18" ht="30" customHeight="1">
      <c r="A22" s="119" t="s">
        <v>15</v>
      </c>
      <c r="B22" s="292" t="s">
        <v>689</v>
      </c>
      <c r="C22" s="121" t="s">
        <v>230</v>
      </c>
      <c r="D22" s="120" t="s">
        <v>98</v>
      </c>
      <c r="E22" s="122" t="s">
        <v>113</v>
      </c>
      <c r="F22" s="120" t="s">
        <v>113</v>
      </c>
      <c r="G22" s="122" t="s">
        <v>107</v>
      </c>
      <c r="H22" s="123">
        <v>37654</v>
      </c>
      <c r="I22" s="124" t="s">
        <v>113</v>
      </c>
      <c r="J22" s="124" t="s">
        <v>113</v>
      </c>
      <c r="K22" s="124" t="s">
        <v>113</v>
      </c>
      <c r="L22" s="124" t="s">
        <v>113</v>
      </c>
      <c r="M22" s="124" t="s">
        <v>113</v>
      </c>
      <c r="N22" s="120" t="s">
        <v>91</v>
      </c>
      <c r="O22" s="125">
        <v>1</v>
      </c>
      <c r="P22" s="126">
        <v>750000</v>
      </c>
      <c r="Q22" s="127" t="s">
        <v>159</v>
      </c>
      <c r="R22" s="128" t="s">
        <v>455</v>
      </c>
    </row>
    <row r="23" spans="1:18" ht="30" customHeight="1">
      <c r="A23" s="119" t="s">
        <v>250</v>
      </c>
      <c r="B23" s="292" t="s">
        <v>689</v>
      </c>
      <c r="C23" s="121" t="s">
        <v>230</v>
      </c>
      <c r="D23" s="120" t="s">
        <v>98</v>
      </c>
      <c r="E23" s="122" t="s">
        <v>113</v>
      </c>
      <c r="F23" s="120" t="s">
        <v>113</v>
      </c>
      <c r="G23" s="122" t="s">
        <v>107</v>
      </c>
      <c r="H23" s="123">
        <v>37654</v>
      </c>
      <c r="I23" s="124" t="s">
        <v>113</v>
      </c>
      <c r="J23" s="124" t="s">
        <v>113</v>
      </c>
      <c r="K23" s="124" t="s">
        <v>113</v>
      </c>
      <c r="L23" s="124" t="s">
        <v>113</v>
      </c>
      <c r="M23" s="124" t="s">
        <v>113</v>
      </c>
      <c r="N23" s="120" t="s">
        <v>91</v>
      </c>
      <c r="O23" s="125">
        <v>1</v>
      </c>
      <c r="P23" s="126">
        <v>750000</v>
      </c>
      <c r="Q23" s="127" t="s">
        <v>159</v>
      </c>
      <c r="R23" s="128" t="s">
        <v>455</v>
      </c>
    </row>
    <row r="24" spans="1:18" ht="30" customHeight="1">
      <c r="A24" s="582" t="s">
        <v>456</v>
      </c>
      <c r="B24" s="582"/>
      <c r="C24" s="582"/>
      <c r="D24" s="582"/>
      <c r="E24" s="582"/>
      <c r="F24" s="582"/>
      <c r="G24" s="122"/>
      <c r="H24" s="123"/>
      <c r="I24" s="124"/>
      <c r="J24" s="124"/>
      <c r="K24" s="124"/>
      <c r="L24" s="124"/>
      <c r="M24" s="124"/>
      <c r="N24" s="120"/>
      <c r="O24" s="129">
        <f>SUM(O20:O23)</f>
        <v>4</v>
      </c>
      <c r="P24" s="130">
        <f>SUM(P20:P23)</f>
        <v>2850000</v>
      </c>
      <c r="Q24" s="127"/>
      <c r="R24" s="128"/>
    </row>
    <row r="25" spans="1:18" ht="30" customHeight="1">
      <c r="A25" s="582" t="s">
        <v>457</v>
      </c>
      <c r="B25" s="582"/>
      <c r="C25" s="582"/>
      <c r="D25" s="582"/>
      <c r="E25" s="582"/>
      <c r="F25" s="582"/>
      <c r="G25" s="122"/>
      <c r="H25" s="123"/>
      <c r="I25" s="124"/>
      <c r="J25" s="124"/>
      <c r="K25" s="124"/>
      <c r="L25" s="124"/>
      <c r="M25" s="124"/>
      <c r="N25" s="120"/>
      <c r="O25" s="129">
        <f>+O24+O18</f>
        <v>9</v>
      </c>
      <c r="P25" s="130">
        <f>+P24+P18</f>
        <v>7950000</v>
      </c>
      <c r="Q25" s="127"/>
      <c r="R25" s="128"/>
    </row>
    <row r="26" spans="1:18" s="38" customFormat="1" ht="30" customHeight="1">
      <c r="A26" s="576" t="s">
        <v>458</v>
      </c>
      <c r="B26" s="576"/>
      <c r="C26" s="576"/>
      <c r="D26" s="576"/>
      <c r="E26" s="576"/>
      <c r="F26" s="576"/>
      <c r="G26" s="131"/>
      <c r="H26" s="132"/>
      <c r="I26" s="133"/>
      <c r="J26" s="133"/>
      <c r="K26" s="133"/>
      <c r="L26" s="133"/>
      <c r="M26" s="133"/>
      <c r="N26" s="134"/>
      <c r="O26" s="135"/>
      <c r="P26" s="135"/>
      <c r="Q26" s="136"/>
      <c r="R26" s="137"/>
    </row>
    <row r="27" spans="1:18" s="37" customFormat="1" ht="26.25" customHeight="1">
      <c r="A27" s="576" t="s">
        <v>451</v>
      </c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</row>
    <row r="28" spans="1:18" ht="30" customHeight="1">
      <c r="A28" s="119" t="s">
        <v>183</v>
      </c>
      <c r="B28" s="292" t="s">
        <v>689</v>
      </c>
      <c r="C28" s="121" t="s">
        <v>108</v>
      </c>
      <c r="D28" s="120" t="s">
        <v>96</v>
      </c>
      <c r="E28" s="122" t="s">
        <v>113</v>
      </c>
      <c r="F28" s="120" t="s">
        <v>113</v>
      </c>
      <c r="G28" s="122" t="s">
        <v>90</v>
      </c>
      <c r="H28" s="123">
        <v>39449</v>
      </c>
      <c r="I28" s="124" t="s">
        <v>113</v>
      </c>
      <c r="J28" s="124" t="s">
        <v>113</v>
      </c>
      <c r="K28" s="124" t="s">
        <v>113</v>
      </c>
      <c r="L28" s="124" t="s">
        <v>113</v>
      </c>
      <c r="M28" s="124" t="s">
        <v>113</v>
      </c>
      <c r="N28" s="120" t="s">
        <v>91</v>
      </c>
      <c r="O28" s="125">
        <v>1</v>
      </c>
      <c r="P28" s="126">
        <v>300000</v>
      </c>
      <c r="Q28" s="127" t="s">
        <v>159</v>
      </c>
      <c r="R28" s="128" t="s">
        <v>452</v>
      </c>
    </row>
    <row r="29" spans="1:18" ht="30" customHeight="1">
      <c r="A29" s="119" t="s">
        <v>184</v>
      </c>
      <c r="B29" s="292" t="s">
        <v>689</v>
      </c>
      <c r="C29" s="121" t="s">
        <v>108</v>
      </c>
      <c r="D29" s="120" t="s">
        <v>96</v>
      </c>
      <c r="E29" s="122" t="s">
        <v>113</v>
      </c>
      <c r="F29" s="120" t="s">
        <v>113</v>
      </c>
      <c r="G29" s="122" t="s">
        <v>90</v>
      </c>
      <c r="H29" s="123">
        <v>39449</v>
      </c>
      <c r="I29" s="124" t="s">
        <v>113</v>
      </c>
      <c r="J29" s="124" t="s">
        <v>113</v>
      </c>
      <c r="K29" s="124" t="s">
        <v>113</v>
      </c>
      <c r="L29" s="124" t="s">
        <v>113</v>
      </c>
      <c r="M29" s="124" t="s">
        <v>113</v>
      </c>
      <c r="N29" s="120" t="s">
        <v>91</v>
      </c>
      <c r="O29" s="125">
        <v>1</v>
      </c>
      <c r="P29" s="126">
        <v>300000</v>
      </c>
      <c r="Q29" s="127" t="s">
        <v>159</v>
      </c>
      <c r="R29" s="128" t="s">
        <v>452</v>
      </c>
    </row>
    <row r="30" spans="1:18" ht="30" customHeight="1">
      <c r="A30" s="582" t="s">
        <v>453</v>
      </c>
      <c r="B30" s="582"/>
      <c r="C30" s="582"/>
      <c r="D30" s="582"/>
      <c r="E30" s="582"/>
      <c r="F30" s="582"/>
      <c r="G30" s="122"/>
      <c r="H30" s="123"/>
      <c r="I30" s="124"/>
      <c r="J30" s="124"/>
      <c r="K30" s="124"/>
      <c r="L30" s="124"/>
      <c r="M30" s="124"/>
      <c r="N30" s="120"/>
      <c r="O30" s="129">
        <f>SUM(O28:O29)</f>
        <v>2</v>
      </c>
      <c r="P30" s="130">
        <f>SUM(P28:P29)</f>
        <v>600000</v>
      </c>
      <c r="Q30" s="127"/>
      <c r="R30" s="128"/>
    </row>
    <row r="31" spans="1:18" ht="30" customHeight="1">
      <c r="A31" s="576" t="s">
        <v>454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</row>
    <row r="32" spans="1:18" ht="30" customHeight="1">
      <c r="A32" s="119" t="s">
        <v>185</v>
      </c>
      <c r="B32" s="292" t="s">
        <v>689</v>
      </c>
      <c r="C32" s="121" t="s">
        <v>194</v>
      </c>
      <c r="D32" s="120" t="s">
        <v>222</v>
      </c>
      <c r="E32" s="122" t="s">
        <v>113</v>
      </c>
      <c r="F32" s="120" t="s">
        <v>113</v>
      </c>
      <c r="G32" s="122" t="s">
        <v>109</v>
      </c>
      <c r="H32" s="123">
        <v>38719</v>
      </c>
      <c r="I32" s="124" t="s">
        <v>113</v>
      </c>
      <c r="J32" s="124" t="s">
        <v>113</v>
      </c>
      <c r="K32" s="124" t="s">
        <v>113</v>
      </c>
      <c r="L32" s="124" t="s">
        <v>113</v>
      </c>
      <c r="M32" s="124" t="s">
        <v>113</v>
      </c>
      <c r="N32" s="120" t="s">
        <v>91</v>
      </c>
      <c r="O32" s="125">
        <v>1</v>
      </c>
      <c r="P32" s="126">
        <v>40000</v>
      </c>
      <c r="Q32" s="127" t="s">
        <v>159</v>
      </c>
      <c r="R32" s="128" t="s">
        <v>455</v>
      </c>
    </row>
    <row r="33" spans="1:18" ht="30" customHeight="1">
      <c r="A33" s="119" t="s">
        <v>186</v>
      </c>
      <c r="B33" s="292" t="s">
        <v>689</v>
      </c>
      <c r="C33" s="121" t="s">
        <v>194</v>
      </c>
      <c r="D33" s="120" t="s">
        <v>222</v>
      </c>
      <c r="E33" s="122" t="s">
        <v>113</v>
      </c>
      <c r="F33" s="120" t="s">
        <v>113</v>
      </c>
      <c r="G33" s="122" t="s">
        <v>109</v>
      </c>
      <c r="H33" s="123">
        <v>38719</v>
      </c>
      <c r="I33" s="124" t="s">
        <v>113</v>
      </c>
      <c r="J33" s="124" t="s">
        <v>113</v>
      </c>
      <c r="K33" s="124" t="s">
        <v>113</v>
      </c>
      <c r="L33" s="124" t="s">
        <v>113</v>
      </c>
      <c r="M33" s="124" t="s">
        <v>113</v>
      </c>
      <c r="N33" s="120" t="s">
        <v>91</v>
      </c>
      <c r="O33" s="125">
        <v>1</v>
      </c>
      <c r="P33" s="126">
        <v>40000</v>
      </c>
      <c r="Q33" s="127" t="s">
        <v>159</v>
      </c>
      <c r="R33" s="128" t="s">
        <v>455</v>
      </c>
    </row>
    <row r="34" spans="1:18" ht="30" customHeight="1">
      <c r="A34" s="119" t="s">
        <v>187</v>
      </c>
      <c r="B34" s="292" t="s">
        <v>689</v>
      </c>
      <c r="C34" s="121" t="s">
        <v>194</v>
      </c>
      <c r="D34" s="120" t="s">
        <v>222</v>
      </c>
      <c r="E34" s="122" t="s">
        <v>113</v>
      </c>
      <c r="F34" s="120" t="s">
        <v>113</v>
      </c>
      <c r="G34" s="122" t="s">
        <v>109</v>
      </c>
      <c r="H34" s="123">
        <v>38719</v>
      </c>
      <c r="I34" s="124" t="s">
        <v>113</v>
      </c>
      <c r="J34" s="124" t="s">
        <v>113</v>
      </c>
      <c r="K34" s="124" t="s">
        <v>113</v>
      </c>
      <c r="L34" s="124" t="s">
        <v>113</v>
      </c>
      <c r="M34" s="124" t="s">
        <v>113</v>
      </c>
      <c r="N34" s="120" t="s">
        <v>91</v>
      </c>
      <c r="O34" s="125">
        <v>1</v>
      </c>
      <c r="P34" s="126">
        <v>40000</v>
      </c>
      <c r="Q34" s="127" t="s">
        <v>159</v>
      </c>
      <c r="R34" s="128" t="s">
        <v>455</v>
      </c>
    </row>
    <row r="35" spans="1:18" ht="30" customHeight="1">
      <c r="A35" s="119" t="s">
        <v>188</v>
      </c>
      <c r="B35" s="292" t="s">
        <v>689</v>
      </c>
      <c r="C35" s="121" t="s">
        <v>194</v>
      </c>
      <c r="D35" s="120" t="s">
        <v>222</v>
      </c>
      <c r="E35" s="122" t="s">
        <v>113</v>
      </c>
      <c r="F35" s="120" t="s">
        <v>113</v>
      </c>
      <c r="G35" s="122" t="s">
        <v>109</v>
      </c>
      <c r="H35" s="123">
        <v>38719</v>
      </c>
      <c r="I35" s="124" t="s">
        <v>113</v>
      </c>
      <c r="J35" s="124" t="s">
        <v>113</v>
      </c>
      <c r="K35" s="124" t="s">
        <v>113</v>
      </c>
      <c r="L35" s="124" t="s">
        <v>113</v>
      </c>
      <c r="M35" s="124" t="s">
        <v>113</v>
      </c>
      <c r="N35" s="120" t="s">
        <v>91</v>
      </c>
      <c r="O35" s="125">
        <v>1</v>
      </c>
      <c r="P35" s="126">
        <v>40000</v>
      </c>
      <c r="Q35" s="127" t="s">
        <v>159</v>
      </c>
      <c r="R35" s="128" t="s">
        <v>455</v>
      </c>
    </row>
    <row r="36" spans="1:18" ht="30" customHeight="1">
      <c r="A36" s="119" t="s">
        <v>189</v>
      </c>
      <c r="B36" s="292" t="s">
        <v>689</v>
      </c>
      <c r="C36" s="121" t="s">
        <v>194</v>
      </c>
      <c r="D36" s="120" t="s">
        <v>222</v>
      </c>
      <c r="E36" s="122" t="s">
        <v>113</v>
      </c>
      <c r="F36" s="120" t="s">
        <v>113</v>
      </c>
      <c r="G36" s="122" t="s">
        <v>109</v>
      </c>
      <c r="H36" s="123">
        <v>38719</v>
      </c>
      <c r="I36" s="124" t="s">
        <v>113</v>
      </c>
      <c r="J36" s="124" t="s">
        <v>113</v>
      </c>
      <c r="K36" s="124" t="s">
        <v>113</v>
      </c>
      <c r="L36" s="124" t="s">
        <v>113</v>
      </c>
      <c r="M36" s="124" t="s">
        <v>113</v>
      </c>
      <c r="N36" s="120" t="s">
        <v>91</v>
      </c>
      <c r="O36" s="125">
        <v>1</v>
      </c>
      <c r="P36" s="126">
        <v>40000</v>
      </c>
      <c r="Q36" s="127" t="s">
        <v>159</v>
      </c>
      <c r="R36" s="128" t="s">
        <v>455</v>
      </c>
    </row>
    <row r="37" spans="1:18" ht="30" customHeight="1">
      <c r="A37" s="119" t="s">
        <v>190</v>
      </c>
      <c r="B37" s="292" t="s">
        <v>689</v>
      </c>
      <c r="C37" s="121" t="s">
        <v>194</v>
      </c>
      <c r="D37" s="120" t="s">
        <v>222</v>
      </c>
      <c r="E37" s="122" t="s">
        <v>113</v>
      </c>
      <c r="F37" s="120" t="s">
        <v>113</v>
      </c>
      <c r="G37" s="122" t="s">
        <v>109</v>
      </c>
      <c r="H37" s="123">
        <v>38719</v>
      </c>
      <c r="I37" s="124" t="s">
        <v>113</v>
      </c>
      <c r="J37" s="124" t="s">
        <v>113</v>
      </c>
      <c r="K37" s="124" t="s">
        <v>113</v>
      </c>
      <c r="L37" s="124" t="s">
        <v>113</v>
      </c>
      <c r="M37" s="124" t="s">
        <v>113</v>
      </c>
      <c r="N37" s="120" t="s">
        <v>91</v>
      </c>
      <c r="O37" s="125">
        <v>1</v>
      </c>
      <c r="P37" s="126">
        <v>40000</v>
      </c>
      <c r="Q37" s="127" t="s">
        <v>159</v>
      </c>
      <c r="R37" s="128" t="s">
        <v>455</v>
      </c>
    </row>
    <row r="38" spans="1:18" ht="30" customHeight="1">
      <c r="A38" s="119" t="s">
        <v>191</v>
      </c>
      <c r="B38" s="292" t="s">
        <v>689</v>
      </c>
      <c r="C38" s="121" t="s">
        <v>194</v>
      </c>
      <c r="D38" s="120" t="s">
        <v>222</v>
      </c>
      <c r="E38" s="122" t="s">
        <v>113</v>
      </c>
      <c r="F38" s="120" t="s">
        <v>113</v>
      </c>
      <c r="G38" s="122" t="s">
        <v>109</v>
      </c>
      <c r="H38" s="123">
        <v>38719</v>
      </c>
      <c r="I38" s="124" t="s">
        <v>113</v>
      </c>
      <c r="J38" s="124" t="s">
        <v>113</v>
      </c>
      <c r="K38" s="124" t="s">
        <v>113</v>
      </c>
      <c r="L38" s="124" t="s">
        <v>113</v>
      </c>
      <c r="M38" s="124" t="s">
        <v>113</v>
      </c>
      <c r="N38" s="120" t="s">
        <v>91</v>
      </c>
      <c r="O38" s="125">
        <v>1</v>
      </c>
      <c r="P38" s="126">
        <v>40000</v>
      </c>
      <c r="Q38" s="127" t="s">
        <v>159</v>
      </c>
      <c r="R38" s="128" t="s">
        <v>455</v>
      </c>
    </row>
    <row r="39" spans="1:18" ht="30" customHeight="1">
      <c r="A39" s="119" t="s">
        <v>192</v>
      </c>
      <c r="B39" s="292" t="s">
        <v>689</v>
      </c>
      <c r="C39" s="121" t="s">
        <v>194</v>
      </c>
      <c r="D39" s="120" t="s">
        <v>222</v>
      </c>
      <c r="E39" s="122" t="s">
        <v>113</v>
      </c>
      <c r="F39" s="120" t="s">
        <v>113</v>
      </c>
      <c r="G39" s="122" t="s">
        <v>109</v>
      </c>
      <c r="H39" s="123">
        <v>38719</v>
      </c>
      <c r="I39" s="124" t="s">
        <v>113</v>
      </c>
      <c r="J39" s="124" t="s">
        <v>113</v>
      </c>
      <c r="K39" s="124" t="s">
        <v>113</v>
      </c>
      <c r="L39" s="124" t="s">
        <v>113</v>
      </c>
      <c r="M39" s="124" t="s">
        <v>113</v>
      </c>
      <c r="N39" s="120" t="s">
        <v>91</v>
      </c>
      <c r="O39" s="125">
        <v>1</v>
      </c>
      <c r="P39" s="126">
        <v>40000</v>
      </c>
      <c r="Q39" s="127" t="s">
        <v>159</v>
      </c>
      <c r="R39" s="128" t="s">
        <v>455</v>
      </c>
    </row>
    <row r="40" spans="1:18" ht="30" customHeight="1">
      <c r="A40" s="119" t="s">
        <v>193</v>
      </c>
      <c r="B40" s="292" t="s">
        <v>689</v>
      </c>
      <c r="C40" s="121" t="s">
        <v>194</v>
      </c>
      <c r="D40" s="120" t="s">
        <v>222</v>
      </c>
      <c r="E40" s="122" t="s">
        <v>113</v>
      </c>
      <c r="F40" s="120" t="s">
        <v>113</v>
      </c>
      <c r="G40" s="122" t="s">
        <v>109</v>
      </c>
      <c r="H40" s="123">
        <v>38719</v>
      </c>
      <c r="I40" s="124" t="s">
        <v>113</v>
      </c>
      <c r="J40" s="124" t="s">
        <v>113</v>
      </c>
      <c r="K40" s="124" t="s">
        <v>113</v>
      </c>
      <c r="L40" s="124" t="s">
        <v>113</v>
      </c>
      <c r="M40" s="124" t="s">
        <v>113</v>
      </c>
      <c r="N40" s="120" t="s">
        <v>91</v>
      </c>
      <c r="O40" s="125">
        <v>1</v>
      </c>
      <c r="P40" s="126">
        <v>40000</v>
      </c>
      <c r="Q40" s="127" t="s">
        <v>159</v>
      </c>
      <c r="R40" s="128" t="s">
        <v>455</v>
      </c>
    </row>
    <row r="41" spans="1:18" ht="30" customHeight="1">
      <c r="A41" s="119" t="s">
        <v>310</v>
      </c>
      <c r="B41" s="292" t="s">
        <v>689</v>
      </c>
      <c r="C41" s="121" t="s">
        <v>194</v>
      </c>
      <c r="D41" s="120" t="s">
        <v>222</v>
      </c>
      <c r="E41" s="122" t="s">
        <v>113</v>
      </c>
      <c r="F41" s="120" t="s">
        <v>113</v>
      </c>
      <c r="G41" s="122" t="s">
        <v>109</v>
      </c>
      <c r="H41" s="123">
        <v>38719</v>
      </c>
      <c r="I41" s="124" t="s">
        <v>113</v>
      </c>
      <c r="J41" s="124" t="s">
        <v>113</v>
      </c>
      <c r="K41" s="124" t="s">
        <v>113</v>
      </c>
      <c r="L41" s="124" t="s">
        <v>113</v>
      </c>
      <c r="M41" s="124" t="s">
        <v>113</v>
      </c>
      <c r="N41" s="120" t="s">
        <v>91</v>
      </c>
      <c r="O41" s="125">
        <v>1</v>
      </c>
      <c r="P41" s="126">
        <v>40000</v>
      </c>
      <c r="Q41" s="127" t="s">
        <v>159</v>
      </c>
      <c r="R41" s="128" t="s">
        <v>455</v>
      </c>
    </row>
    <row r="42" spans="1:18" ht="30" customHeight="1">
      <c r="A42" s="119" t="s">
        <v>313</v>
      </c>
      <c r="B42" s="292" t="s">
        <v>689</v>
      </c>
      <c r="C42" s="121" t="s">
        <v>194</v>
      </c>
      <c r="D42" s="120" t="s">
        <v>222</v>
      </c>
      <c r="E42" s="122" t="s">
        <v>113</v>
      </c>
      <c r="F42" s="120" t="s">
        <v>113</v>
      </c>
      <c r="G42" s="122" t="s">
        <v>109</v>
      </c>
      <c r="H42" s="123">
        <v>38719</v>
      </c>
      <c r="I42" s="124" t="s">
        <v>113</v>
      </c>
      <c r="J42" s="124" t="s">
        <v>113</v>
      </c>
      <c r="K42" s="124" t="s">
        <v>113</v>
      </c>
      <c r="L42" s="124" t="s">
        <v>113</v>
      </c>
      <c r="M42" s="124" t="s">
        <v>113</v>
      </c>
      <c r="N42" s="120" t="s">
        <v>91</v>
      </c>
      <c r="O42" s="125">
        <v>1</v>
      </c>
      <c r="P42" s="126">
        <v>40000</v>
      </c>
      <c r="Q42" s="127" t="s">
        <v>159</v>
      </c>
      <c r="R42" s="128" t="s">
        <v>455</v>
      </c>
    </row>
    <row r="43" spans="1:18" ht="30" customHeight="1">
      <c r="A43" s="119" t="s">
        <v>314</v>
      </c>
      <c r="B43" s="292" t="s">
        <v>689</v>
      </c>
      <c r="C43" s="121" t="s">
        <v>194</v>
      </c>
      <c r="D43" s="120" t="s">
        <v>222</v>
      </c>
      <c r="E43" s="122" t="s">
        <v>113</v>
      </c>
      <c r="F43" s="120" t="s">
        <v>113</v>
      </c>
      <c r="G43" s="122" t="s">
        <v>109</v>
      </c>
      <c r="H43" s="123">
        <v>38719</v>
      </c>
      <c r="I43" s="124" t="s">
        <v>113</v>
      </c>
      <c r="J43" s="124" t="s">
        <v>113</v>
      </c>
      <c r="K43" s="124" t="s">
        <v>113</v>
      </c>
      <c r="L43" s="124" t="s">
        <v>113</v>
      </c>
      <c r="M43" s="124" t="s">
        <v>113</v>
      </c>
      <c r="N43" s="120" t="s">
        <v>91</v>
      </c>
      <c r="O43" s="125">
        <v>1</v>
      </c>
      <c r="P43" s="126">
        <v>40000</v>
      </c>
      <c r="Q43" s="127" t="s">
        <v>159</v>
      </c>
      <c r="R43" s="128" t="s">
        <v>455</v>
      </c>
    </row>
    <row r="44" spans="1:18" ht="30" customHeight="1">
      <c r="A44" s="119" t="s">
        <v>315</v>
      </c>
      <c r="B44" s="292" t="s">
        <v>689</v>
      </c>
      <c r="C44" s="121" t="s">
        <v>194</v>
      </c>
      <c r="D44" s="120" t="s">
        <v>222</v>
      </c>
      <c r="E44" s="122" t="s">
        <v>113</v>
      </c>
      <c r="F44" s="120" t="s">
        <v>113</v>
      </c>
      <c r="G44" s="122" t="s">
        <v>109</v>
      </c>
      <c r="H44" s="123">
        <v>38719</v>
      </c>
      <c r="I44" s="124" t="s">
        <v>113</v>
      </c>
      <c r="J44" s="124" t="s">
        <v>113</v>
      </c>
      <c r="K44" s="124" t="s">
        <v>113</v>
      </c>
      <c r="L44" s="124" t="s">
        <v>113</v>
      </c>
      <c r="M44" s="124" t="s">
        <v>113</v>
      </c>
      <c r="N44" s="120" t="s">
        <v>91</v>
      </c>
      <c r="O44" s="125">
        <v>1</v>
      </c>
      <c r="P44" s="126">
        <v>40000</v>
      </c>
      <c r="Q44" s="127" t="s">
        <v>159</v>
      </c>
      <c r="R44" s="128" t="s">
        <v>455</v>
      </c>
    </row>
    <row r="45" spans="1:18" ht="30" customHeight="1">
      <c r="A45" s="119" t="s">
        <v>317</v>
      </c>
      <c r="B45" s="292" t="s">
        <v>689</v>
      </c>
      <c r="C45" s="121" t="s">
        <v>194</v>
      </c>
      <c r="D45" s="120" t="s">
        <v>222</v>
      </c>
      <c r="E45" s="122" t="s">
        <v>113</v>
      </c>
      <c r="F45" s="120" t="s">
        <v>113</v>
      </c>
      <c r="G45" s="122" t="s">
        <v>109</v>
      </c>
      <c r="H45" s="123">
        <v>38719</v>
      </c>
      <c r="I45" s="124" t="s">
        <v>113</v>
      </c>
      <c r="J45" s="124" t="s">
        <v>113</v>
      </c>
      <c r="K45" s="124" t="s">
        <v>113</v>
      </c>
      <c r="L45" s="124" t="s">
        <v>113</v>
      </c>
      <c r="M45" s="124" t="s">
        <v>113</v>
      </c>
      <c r="N45" s="120" t="s">
        <v>91</v>
      </c>
      <c r="O45" s="125">
        <v>1</v>
      </c>
      <c r="P45" s="126">
        <v>40000</v>
      </c>
      <c r="Q45" s="127" t="s">
        <v>159</v>
      </c>
      <c r="R45" s="128" t="s">
        <v>455</v>
      </c>
    </row>
    <row r="46" spans="1:18" ht="30" customHeight="1">
      <c r="A46" s="119" t="s">
        <v>318</v>
      </c>
      <c r="B46" s="292" t="s">
        <v>689</v>
      </c>
      <c r="C46" s="121" t="s">
        <v>194</v>
      </c>
      <c r="D46" s="120" t="s">
        <v>222</v>
      </c>
      <c r="E46" s="122" t="s">
        <v>113</v>
      </c>
      <c r="F46" s="120" t="s">
        <v>113</v>
      </c>
      <c r="G46" s="122" t="s">
        <v>109</v>
      </c>
      <c r="H46" s="123">
        <v>38719</v>
      </c>
      <c r="I46" s="124" t="s">
        <v>113</v>
      </c>
      <c r="J46" s="124" t="s">
        <v>113</v>
      </c>
      <c r="K46" s="124" t="s">
        <v>113</v>
      </c>
      <c r="L46" s="124" t="s">
        <v>113</v>
      </c>
      <c r="M46" s="124" t="s">
        <v>113</v>
      </c>
      <c r="N46" s="120" t="s">
        <v>91</v>
      </c>
      <c r="O46" s="125">
        <v>1</v>
      </c>
      <c r="P46" s="126">
        <v>40000</v>
      </c>
      <c r="Q46" s="127" t="s">
        <v>159</v>
      </c>
      <c r="R46" s="128" t="s">
        <v>455</v>
      </c>
    </row>
    <row r="47" spans="1:18" ht="30" customHeight="1">
      <c r="A47" s="119" t="s">
        <v>320</v>
      </c>
      <c r="B47" s="292" t="s">
        <v>689</v>
      </c>
      <c r="C47" s="121" t="s">
        <v>194</v>
      </c>
      <c r="D47" s="120" t="s">
        <v>222</v>
      </c>
      <c r="E47" s="122" t="s">
        <v>113</v>
      </c>
      <c r="F47" s="120" t="s">
        <v>113</v>
      </c>
      <c r="G47" s="122" t="s">
        <v>109</v>
      </c>
      <c r="H47" s="123">
        <v>38719</v>
      </c>
      <c r="I47" s="124" t="s">
        <v>113</v>
      </c>
      <c r="J47" s="124" t="s">
        <v>113</v>
      </c>
      <c r="K47" s="124" t="s">
        <v>113</v>
      </c>
      <c r="L47" s="124" t="s">
        <v>113</v>
      </c>
      <c r="M47" s="124" t="s">
        <v>113</v>
      </c>
      <c r="N47" s="120" t="s">
        <v>91</v>
      </c>
      <c r="O47" s="125">
        <v>1</v>
      </c>
      <c r="P47" s="126">
        <v>40000</v>
      </c>
      <c r="Q47" s="127" t="s">
        <v>159</v>
      </c>
      <c r="R47" s="128" t="s">
        <v>455</v>
      </c>
    </row>
    <row r="48" spans="1:18" ht="30" customHeight="1">
      <c r="A48" s="119" t="s">
        <v>322</v>
      </c>
      <c r="B48" s="292" t="s">
        <v>689</v>
      </c>
      <c r="C48" s="121" t="s">
        <v>194</v>
      </c>
      <c r="D48" s="120" t="s">
        <v>222</v>
      </c>
      <c r="E48" s="122" t="s">
        <v>113</v>
      </c>
      <c r="F48" s="120" t="s">
        <v>113</v>
      </c>
      <c r="G48" s="122" t="s">
        <v>109</v>
      </c>
      <c r="H48" s="123">
        <v>38719</v>
      </c>
      <c r="I48" s="124" t="s">
        <v>113</v>
      </c>
      <c r="J48" s="124" t="s">
        <v>113</v>
      </c>
      <c r="K48" s="124" t="s">
        <v>113</v>
      </c>
      <c r="L48" s="124" t="s">
        <v>113</v>
      </c>
      <c r="M48" s="124" t="s">
        <v>113</v>
      </c>
      <c r="N48" s="120" t="s">
        <v>91</v>
      </c>
      <c r="O48" s="125">
        <v>1</v>
      </c>
      <c r="P48" s="126">
        <v>40000</v>
      </c>
      <c r="Q48" s="127" t="s">
        <v>159</v>
      </c>
      <c r="R48" s="128" t="s">
        <v>455</v>
      </c>
    </row>
    <row r="49" spans="1:18" ht="30" customHeight="1">
      <c r="A49" s="119" t="s">
        <v>325</v>
      </c>
      <c r="B49" s="292" t="s">
        <v>689</v>
      </c>
      <c r="C49" s="121" t="s">
        <v>194</v>
      </c>
      <c r="D49" s="120" t="s">
        <v>222</v>
      </c>
      <c r="E49" s="122" t="s">
        <v>113</v>
      </c>
      <c r="F49" s="120" t="s">
        <v>113</v>
      </c>
      <c r="G49" s="122" t="s">
        <v>109</v>
      </c>
      <c r="H49" s="123">
        <v>38719</v>
      </c>
      <c r="I49" s="124" t="s">
        <v>113</v>
      </c>
      <c r="J49" s="124" t="s">
        <v>113</v>
      </c>
      <c r="K49" s="124" t="s">
        <v>113</v>
      </c>
      <c r="L49" s="124" t="s">
        <v>113</v>
      </c>
      <c r="M49" s="124" t="s">
        <v>113</v>
      </c>
      <c r="N49" s="120" t="s">
        <v>91</v>
      </c>
      <c r="O49" s="125">
        <v>1</v>
      </c>
      <c r="P49" s="126">
        <v>40000</v>
      </c>
      <c r="Q49" s="127" t="s">
        <v>159</v>
      </c>
      <c r="R49" s="128" t="s">
        <v>455</v>
      </c>
    </row>
    <row r="50" spans="1:18" ht="30" customHeight="1">
      <c r="A50" s="119" t="s">
        <v>326</v>
      </c>
      <c r="B50" s="292" t="s">
        <v>689</v>
      </c>
      <c r="C50" s="121" t="s">
        <v>194</v>
      </c>
      <c r="D50" s="120" t="s">
        <v>222</v>
      </c>
      <c r="E50" s="122" t="s">
        <v>113</v>
      </c>
      <c r="F50" s="120" t="s">
        <v>113</v>
      </c>
      <c r="G50" s="122" t="s">
        <v>109</v>
      </c>
      <c r="H50" s="123">
        <v>38719</v>
      </c>
      <c r="I50" s="124" t="s">
        <v>113</v>
      </c>
      <c r="J50" s="124" t="s">
        <v>113</v>
      </c>
      <c r="K50" s="124" t="s">
        <v>113</v>
      </c>
      <c r="L50" s="124" t="s">
        <v>113</v>
      </c>
      <c r="M50" s="124" t="s">
        <v>113</v>
      </c>
      <c r="N50" s="120" t="s">
        <v>91</v>
      </c>
      <c r="O50" s="125">
        <v>1</v>
      </c>
      <c r="P50" s="126">
        <v>40000</v>
      </c>
      <c r="Q50" s="127" t="s">
        <v>159</v>
      </c>
      <c r="R50" s="128" t="s">
        <v>455</v>
      </c>
    </row>
    <row r="51" spans="1:18" ht="30" customHeight="1">
      <c r="A51" s="119" t="s">
        <v>327</v>
      </c>
      <c r="B51" s="292" t="s">
        <v>689</v>
      </c>
      <c r="C51" s="121" t="s">
        <v>220</v>
      </c>
      <c r="D51" s="120" t="s">
        <v>98</v>
      </c>
      <c r="E51" s="122" t="s">
        <v>113</v>
      </c>
      <c r="F51" s="120" t="s">
        <v>113</v>
      </c>
      <c r="G51" s="122" t="s">
        <v>90</v>
      </c>
      <c r="H51" s="123">
        <v>37352</v>
      </c>
      <c r="I51" s="124" t="s">
        <v>113</v>
      </c>
      <c r="J51" s="124" t="s">
        <v>113</v>
      </c>
      <c r="K51" s="124" t="s">
        <v>113</v>
      </c>
      <c r="L51" s="124" t="s">
        <v>113</v>
      </c>
      <c r="M51" s="124" t="s">
        <v>113</v>
      </c>
      <c r="N51" s="120" t="s">
        <v>91</v>
      </c>
      <c r="O51" s="125">
        <v>1</v>
      </c>
      <c r="P51" s="126">
        <v>100000</v>
      </c>
      <c r="Q51" s="127" t="s">
        <v>159</v>
      </c>
      <c r="R51" s="128" t="s">
        <v>455</v>
      </c>
    </row>
    <row r="52" spans="1:18" ht="30" customHeight="1">
      <c r="A52" s="119" t="s">
        <v>328</v>
      </c>
      <c r="B52" s="292" t="s">
        <v>689</v>
      </c>
      <c r="C52" s="121" t="s">
        <v>221</v>
      </c>
      <c r="D52" s="120" t="s">
        <v>98</v>
      </c>
      <c r="E52" s="122" t="s">
        <v>113</v>
      </c>
      <c r="F52" s="120" t="s">
        <v>113</v>
      </c>
      <c r="G52" s="122" t="s">
        <v>107</v>
      </c>
      <c r="H52" s="123">
        <v>36162</v>
      </c>
      <c r="I52" s="124" t="s">
        <v>113</v>
      </c>
      <c r="J52" s="124" t="s">
        <v>113</v>
      </c>
      <c r="K52" s="124" t="s">
        <v>113</v>
      </c>
      <c r="L52" s="124" t="s">
        <v>113</v>
      </c>
      <c r="M52" s="124" t="s">
        <v>113</v>
      </c>
      <c r="N52" s="120" t="s">
        <v>91</v>
      </c>
      <c r="O52" s="125">
        <v>1</v>
      </c>
      <c r="P52" s="126">
        <v>110000</v>
      </c>
      <c r="Q52" s="127" t="s">
        <v>159</v>
      </c>
      <c r="R52" s="128" t="s">
        <v>455</v>
      </c>
    </row>
    <row r="53" spans="1:18" ht="30" customHeight="1">
      <c r="A53" s="119" t="s">
        <v>329</v>
      </c>
      <c r="B53" s="292" t="s">
        <v>689</v>
      </c>
      <c r="C53" s="121" t="s">
        <v>221</v>
      </c>
      <c r="D53" s="120" t="s">
        <v>98</v>
      </c>
      <c r="E53" s="122" t="s">
        <v>113</v>
      </c>
      <c r="F53" s="120" t="s">
        <v>113</v>
      </c>
      <c r="G53" s="122" t="s">
        <v>107</v>
      </c>
      <c r="H53" s="123">
        <v>36162</v>
      </c>
      <c r="I53" s="124" t="s">
        <v>113</v>
      </c>
      <c r="J53" s="124" t="s">
        <v>113</v>
      </c>
      <c r="K53" s="124" t="s">
        <v>113</v>
      </c>
      <c r="L53" s="124" t="s">
        <v>113</v>
      </c>
      <c r="M53" s="124" t="s">
        <v>113</v>
      </c>
      <c r="N53" s="120" t="s">
        <v>91</v>
      </c>
      <c r="O53" s="125">
        <v>1</v>
      </c>
      <c r="P53" s="126">
        <v>110000</v>
      </c>
      <c r="Q53" s="127" t="s">
        <v>159</v>
      </c>
      <c r="R53" s="128" t="s">
        <v>455</v>
      </c>
    </row>
    <row r="54" spans="1:18" ht="30" customHeight="1">
      <c r="A54" s="119" t="s">
        <v>330</v>
      </c>
      <c r="B54" s="292" t="s">
        <v>689</v>
      </c>
      <c r="C54" s="121" t="s">
        <v>221</v>
      </c>
      <c r="D54" s="120" t="s">
        <v>98</v>
      </c>
      <c r="E54" s="122" t="s">
        <v>113</v>
      </c>
      <c r="F54" s="120" t="s">
        <v>113</v>
      </c>
      <c r="G54" s="122" t="s">
        <v>107</v>
      </c>
      <c r="H54" s="123">
        <v>36162</v>
      </c>
      <c r="I54" s="124" t="s">
        <v>113</v>
      </c>
      <c r="J54" s="124" t="s">
        <v>113</v>
      </c>
      <c r="K54" s="124" t="s">
        <v>113</v>
      </c>
      <c r="L54" s="124" t="s">
        <v>113</v>
      </c>
      <c r="M54" s="124" t="s">
        <v>113</v>
      </c>
      <c r="N54" s="120" t="s">
        <v>91</v>
      </c>
      <c r="O54" s="125">
        <v>1</v>
      </c>
      <c r="P54" s="126">
        <v>110000</v>
      </c>
      <c r="Q54" s="127" t="s">
        <v>159</v>
      </c>
      <c r="R54" s="128" t="s">
        <v>455</v>
      </c>
    </row>
    <row r="55" spans="1:18" ht="30" customHeight="1">
      <c r="A55" s="119" t="s">
        <v>332</v>
      </c>
      <c r="B55" s="292" t="s">
        <v>689</v>
      </c>
      <c r="C55" s="121" t="s">
        <v>219</v>
      </c>
      <c r="D55" s="120" t="s">
        <v>98</v>
      </c>
      <c r="E55" s="122" t="s">
        <v>113</v>
      </c>
      <c r="F55" s="120" t="s">
        <v>113</v>
      </c>
      <c r="G55" s="122" t="s">
        <v>107</v>
      </c>
      <c r="H55" s="123">
        <v>36162</v>
      </c>
      <c r="I55" s="124" t="s">
        <v>113</v>
      </c>
      <c r="J55" s="124" t="s">
        <v>113</v>
      </c>
      <c r="K55" s="124" t="s">
        <v>113</v>
      </c>
      <c r="L55" s="124" t="s">
        <v>113</v>
      </c>
      <c r="M55" s="124" t="s">
        <v>113</v>
      </c>
      <c r="N55" s="120" t="s">
        <v>91</v>
      </c>
      <c r="O55" s="125">
        <v>1</v>
      </c>
      <c r="P55" s="126">
        <v>130000</v>
      </c>
      <c r="Q55" s="127" t="s">
        <v>159</v>
      </c>
      <c r="R55" s="128" t="s">
        <v>455</v>
      </c>
    </row>
    <row r="56" spans="1:18" ht="30" customHeight="1">
      <c r="A56" s="119" t="s">
        <v>335</v>
      </c>
      <c r="B56" s="292" t="s">
        <v>689</v>
      </c>
      <c r="C56" s="121" t="s">
        <v>231</v>
      </c>
      <c r="D56" s="120" t="s">
        <v>98</v>
      </c>
      <c r="E56" s="122" t="s">
        <v>113</v>
      </c>
      <c r="F56" s="120" t="s">
        <v>113</v>
      </c>
      <c r="G56" s="122" t="s">
        <v>107</v>
      </c>
      <c r="H56" s="123">
        <v>37258</v>
      </c>
      <c r="I56" s="124" t="s">
        <v>113</v>
      </c>
      <c r="J56" s="124" t="s">
        <v>113</v>
      </c>
      <c r="K56" s="124" t="s">
        <v>113</v>
      </c>
      <c r="L56" s="124" t="s">
        <v>113</v>
      </c>
      <c r="M56" s="124" t="s">
        <v>113</v>
      </c>
      <c r="N56" s="120" t="s">
        <v>91</v>
      </c>
      <c r="O56" s="125">
        <v>1</v>
      </c>
      <c r="P56" s="126">
        <v>266500</v>
      </c>
      <c r="Q56" s="127" t="s">
        <v>159</v>
      </c>
      <c r="R56" s="128" t="s">
        <v>455</v>
      </c>
    </row>
    <row r="57" spans="1:18" ht="30" customHeight="1">
      <c r="A57" s="119" t="s">
        <v>336</v>
      </c>
      <c r="B57" s="292" t="s">
        <v>689</v>
      </c>
      <c r="C57" s="121" t="s">
        <v>231</v>
      </c>
      <c r="D57" s="120" t="s">
        <v>98</v>
      </c>
      <c r="E57" s="122" t="s">
        <v>113</v>
      </c>
      <c r="F57" s="120" t="s">
        <v>113</v>
      </c>
      <c r="G57" s="122" t="s">
        <v>107</v>
      </c>
      <c r="H57" s="123">
        <v>37258</v>
      </c>
      <c r="I57" s="124" t="s">
        <v>113</v>
      </c>
      <c r="J57" s="124" t="s">
        <v>113</v>
      </c>
      <c r="K57" s="124" t="s">
        <v>113</v>
      </c>
      <c r="L57" s="124" t="s">
        <v>113</v>
      </c>
      <c r="M57" s="124" t="s">
        <v>113</v>
      </c>
      <c r="N57" s="120" t="s">
        <v>91</v>
      </c>
      <c r="O57" s="125">
        <v>1</v>
      </c>
      <c r="P57" s="126">
        <v>266500</v>
      </c>
      <c r="Q57" s="127" t="s">
        <v>159</v>
      </c>
      <c r="R57" s="128" t="s">
        <v>455</v>
      </c>
    </row>
    <row r="58" spans="1:18" ht="30" customHeight="1">
      <c r="A58" s="119" t="s">
        <v>337</v>
      </c>
      <c r="B58" s="292" t="s">
        <v>689</v>
      </c>
      <c r="C58" s="121" t="s">
        <v>231</v>
      </c>
      <c r="D58" s="120" t="s">
        <v>98</v>
      </c>
      <c r="E58" s="122" t="s">
        <v>113</v>
      </c>
      <c r="F58" s="120" t="s">
        <v>113</v>
      </c>
      <c r="G58" s="122" t="s">
        <v>107</v>
      </c>
      <c r="H58" s="123">
        <v>37258</v>
      </c>
      <c r="I58" s="124" t="s">
        <v>113</v>
      </c>
      <c r="J58" s="124" t="s">
        <v>113</v>
      </c>
      <c r="K58" s="124" t="s">
        <v>113</v>
      </c>
      <c r="L58" s="124" t="s">
        <v>113</v>
      </c>
      <c r="M58" s="124" t="s">
        <v>113</v>
      </c>
      <c r="N58" s="120" t="s">
        <v>91</v>
      </c>
      <c r="O58" s="125">
        <v>1</v>
      </c>
      <c r="P58" s="126">
        <v>266500</v>
      </c>
      <c r="Q58" s="127" t="s">
        <v>159</v>
      </c>
      <c r="R58" s="128" t="s">
        <v>455</v>
      </c>
    </row>
    <row r="59" spans="1:18" ht="30" customHeight="1">
      <c r="A59" s="119" t="s">
        <v>338</v>
      </c>
      <c r="B59" s="292" t="s">
        <v>689</v>
      </c>
      <c r="C59" s="121" t="s">
        <v>231</v>
      </c>
      <c r="D59" s="120" t="s">
        <v>98</v>
      </c>
      <c r="E59" s="122" t="s">
        <v>113</v>
      </c>
      <c r="F59" s="120" t="s">
        <v>113</v>
      </c>
      <c r="G59" s="122" t="s">
        <v>107</v>
      </c>
      <c r="H59" s="123">
        <v>37258</v>
      </c>
      <c r="I59" s="124" t="s">
        <v>113</v>
      </c>
      <c r="J59" s="124" t="s">
        <v>113</v>
      </c>
      <c r="K59" s="124" t="s">
        <v>113</v>
      </c>
      <c r="L59" s="124" t="s">
        <v>113</v>
      </c>
      <c r="M59" s="124" t="s">
        <v>113</v>
      </c>
      <c r="N59" s="120" t="s">
        <v>91</v>
      </c>
      <c r="O59" s="125">
        <v>1</v>
      </c>
      <c r="P59" s="126">
        <v>266500</v>
      </c>
      <c r="Q59" s="127" t="s">
        <v>159</v>
      </c>
      <c r="R59" s="128" t="s">
        <v>455</v>
      </c>
    </row>
    <row r="60" spans="1:18" ht="30" customHeight="1">
      <c r="A60" s="119" t="s">
        <v>340</v>
      </c>
      <c r="B60" s="292" t="s">
        <v>689</v>
      </c>
      <c r="C60" s="121" t="s">
        <v>231</v>
      </c>
      <c r="D60" s="120" t="s">
        <v>98</v>
      </c>
      <c r="E60" s="122" t="s">
        <v>113</v>
      </c>
      <c r="F60" s="120" t="s">
        <v>113</v>
      </c>
      <c r="G60" s="122" t="s">
        <v>107</v>
      </c>
      <c r="H60" s="123">
        <v>37258</v>
      </c>
      <c r="I60" s="124" t="s">
        <v>113</v>
      </c>
      <c r="J60" s="124" t="s">
        <v>113</v>
      </c>
      <c r="K60" s="124" t="s">
        <v>113</v>
      </c>
      <c r="L60" s="124" t="s">
        <v>113</v>
      </c>
      <c r="M60" s="124" t="s">
        <v>113</v>
      </c>
      <c r="N60" s="120" t="s">
        <v>91</v>
      </c>
      <c r="O60" s="125">
        <v>1</v>
      </c>
      <c r="P60" s="126">
        <v>266500</v>
      </c>
      <c r="Q60" s="127" t="s">
        <v>159</v>
      </c>
      <c r="R60" s="128" t="s">
        <v>455</v>
      </c>
    </row>
    <row r="61" spans="1:18" ht="30" customHeight="1">
      <c r="A61" s="119" t="s">
        <v>342</v>
      </c>
      <c r="B61" s="292" t="s">
        <v>689</v>
      </c>
      <c r="C61" s="121" t="s">
        <v>231</v>
      </c>
      <c r="D61" s="120" t="s">
        <v>98</v>
      </c>
      <c r="E61" s="122" t="s">
        <v>113</v>
      </c>
      <c r="F61" s="120" t="s">
        <v>113</v>
      </c>
      <c r="G61" s="122" t="s">
        <v>107</v>
      </c>
      <c r="H61" s="123">
        <v>37258</v>
      </c>
      <c r="I61" s="124" t="s">
        <v>113</v>
      </c>
      <c r="J61" s="124" t="s">
        <v>113</v>
      </c>
      <c r="K61" s="124" t="s">
        <v>113</v>
      </c>
      <c r="L61" s="124" t="s">
        <v>113</v>
      </c>
      <c r="M61" s="124" t="s">
        <v>113</v>
      </c>
      <c r="N61" s="120" t="s">
        <v>91</v>
      </c>
      <c r="O61" s="125">
        <v>1</v>
      </c>
      <c r="P61" s="126">
        <v>266500</v>
      </c>
      <c r="Q61" s="127" t="s">
        <v>159</v>
      </c>
      <c r="R61" s="128" t="s">
        <v>455</v>
      </c>
    </row>
    <row r="62" spans="1:18" ht="30" customHeight="1">
      <c r="A62" s="119" t="s">
        <v>343</v>
      </c>
      <c r="B62" s="292" t="s">
        <v>689</v>
      </c>
      <c r="C62" s="121" t="s">
        <v>231</v>
      </c>
      <c r="D62" s="120" t="s">
        <v>98</v>
      </c>
      <c r="E62" s="122" t="s">
        <v>113</v>
      </c>
      <c r="F62" s="120" t="s">
        <v>113</v>
      </c>
      <c r="G62" s="122" t="s">
        <v>107</v>
      </c>
      <c r="H62" s="123">
        <v>37258</v>
      </c>
      <c r="I62" s="124" t="s">
        <v>113</v>
      </c>
      <c r="J62" s="124" t="s">
        <v>113</v>
      </c>
      <c r="K62" s="124" t="s">
        <v>113</v>
      </c>
      <c r="L62" s="124" t="s">
        <v>113</v>
      </c>
      <c r="M62" s="124" t="s">
        <v>113</v>
      </c>
      <c r="N62" s="120" t="s">
        <v>91</v>
      </c>
      <c r="O62" s="125">
        <v>1</v>
      </c>
      <c r="P62" s="126">
        <v>266500</v>
      </c>
      <c r="Q62" s="127" t="s">
        <v>159</v>
      </c>
      <c r="R62" s="128" t="s">
        <v>455</v>
      </c>
    </row>
    <row r="63" spans="1:18" ht="30" customHeight="1">
      <c r="A63" s="119" t="s">
        <v>344</v>
      </c>
      <c r="B63" s="292" t="s">
        <v>689</v>
      </c>
      <c r="C63" s="121" t="s">
        <v>231</v>
      </c>
      <c r="D63" s="120" t="s">
        <v>98</v>
      </c>
      <c r="E63" s="122" t="s">
        <v>113</v>
      </c>
      <c r="F63" s="120" t="s">
        <v>113</v>
      </c>
      <c r="G63" s="122" t="s">
        <v>107</v>
      </c>
      <c r="H63" s="123">
        <v>37258</v>
      </c>
      <c r="I63" s="124" t="s">
        <v>113</v>
      </c>
      <c r="J63" s="124" t="s">
        <v>113</v>
      </c>
      <c r="K63" s="124" t="s">
        <v>113</v>
      </c>
      <c r="L63" s="124" t="s">
        <v>113</v>
      </c>
      <c r="M63" s="124" t="s">
        <v>113</v>
      </c>
      <c r="N63" s="120" t="s">
        <v>91</v>
      </c>
      <c r="O63" s="125">
        <v>1</v>
      </c>
      <c r="P63" s="126">
        <v>266500</v>
      </c>
      <c r="Q63" s="127" t="s">
        <v>159</v>
      </c>
      <c r="R63" s="128" t="s">
        <v>455</v>
      </c>
    </row>
    <row r="64" spans="1:18" ht="30" customHeight="1">
      <c r="A64" s="119" t="s">
        <v>345</v>
      </c>
      <c r="B64" s="292" t="s">
        <v>689</v>
      </c>
      <c r="C64" s="121" t="s">
        <v>223</v>
      </c>
      <c r="D64" s="120" t="s">
        <v>98</v>
      </c>
      <c r="E64" s="122" t="s">
        <v>113</v>
      </c>
      <c r="F64" s="120" t="s">
        <v>113</v>
      </c>
      <c r="G64" s="122" t="s">
        <v>107</v>
      </c>
      <c r="H64" s="123">
        <v>32510</v>
      </c>
      <c r="I64" s="124" t="s">
        <v>113</v>
      </c>
      <c r="J64" s="124" t="s">
        <v>113</v>
      </c>
      <c r="K64" s="124" t="s">
        <v>113</v>
      </c>
      <c r="L64" s="124" t="s">
        <v>113</v>
      </c>
      <c r="M64" s="124" t="s">
        <v>113</v>
      </c>
      <c r="N64" s="120" t="s">
        <v>91</v>
      </c>
      <c r="O64" s="125">
        <v>1</v>
      </c>
      <c r="P64" s="126">
        <v>300000</v>
      </c>
      <c r="Q64" s="127" t="s">
        <v>159</v>
      </c>
      <c r="R64" s="128" t="s">
        <v>455</v>
      </c>
    </row>
    <row r="65" spans="1:22" ht="30" customHeight="1">
      <c r="A65" s="582" t="s">
        <v>456</v>
      </c>
      <c r="B65" s="582"/>
      <c r="C65" s="582"/>
      <c r="D65" s="582"/>
      <c r="E65" s="582"/>
      <c r="F65" s="582"/>
      <c r="G65" s="122"/>
      <c r="H65" s="123"/>
      <c r="I65" s="124"/>
      <c r="J65" s="124"/>
      <c r="K65" s="124"/>
      <c r="L65" s="124"/>
      <c r="M65" s="124"/>
      <c r="N65" s="120"/>
      <c r="O65" s="129">
        <f>SUM(O32:O64)</f>
        <v>33</v>
      </c>
      <c r="P65" s="130">
        <f>SUM(P32:P64)</f>
        <v>3752000</v>
      </c>
      <c r="Q65" s="127"/>
      <c r="R65" s="128"/>
    </row>
    <row r="66" spans="1:22" ht="30" customHeight="1">
      <c r="A66" s="582" t="s">
        <v>459</v>
      </c>
      <c r="B66" s="582"/>
      <c r="C66" s="582"/>
      <c r="D66" s="582"/>
      <c r="E66" s="582"/>
      <c r="F66" s="582"/>
      <c r="G66" s="122"/>
      <c r="H66" s="123"/>
      <c r="I66" s="124"/>
      <c r="J66" s="124"/>
      <c r="K66" s="124"/>
      <c r="L66" s="124"/>
      <c r="M66" s="124"/>
      <c r="N66" s="120"/>
      <c r="O66" s="129">
        <f>+O65+O30</f>
        <v>35</v>
      </c>
      <c r="P66" s="130">
        <f>+P65+P30</f>
        <v>4352000</v>
      </c>
      <c r="Q66" s="127"/>
      <c r="R66" s="128"/>
    </row>
    <row r="67" spans="1:22" s="37" customFormat="1" ht="33.75" customHeight="1">
      <c r="A67" s="589" t="s">
        <v>460</v>
      </c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1"/>
      <c r="O67" s="138">
        <f>+O66+O25</f>
        <v>44</v>
      </c>
      <c r="P67" s="139">
        <f>+P66+P25</f>
        <v>12302000</v>
      </c>
      <c r="Q67" s="118"/>
      <c r="R67" s="127"/>
    </row>
    <row r="69" spans="1:22" ht="16.5">
      <c r="A69" s="39" t="s">
        <v>461</v>
      </c>
      <c r="B69" s="140"/>
      <c r="C69" s="141"/>
      <c r="D69" s="141"/>
      <c r="E69" s="592" t="s">
        <v>462</v>
      </c>
      <c r="F69" s="592"/>
      <c r="G69" s="592"/>
      <c r="H69" s="142"/>
      <c r="I69" s="142"/>
      <c r="J69" s="142"/>
      <c r="K69" s="141"/>
      <c r="L69" s="141"/>
      <c r="M69" s="141"/>
      <c r="N69" s="141"/>
      <c r="O69" s="592" t="s">
        <v>690</v>
      </c>
      <c r="P69" s="592"/>
      <c r="Q69" s="592"/>
      <c r="R69" s="592"/>
      <c r="S69" s="141"/>
      <c r="T69" s="141"/>
      <c r="U69" s="142"/>
      <c r="V69" s="142"/>
    </row>
    <row r="70" spans="1:22" ht="16.5">
      <c r="A70" s="141" t="s">
        <v>463</v>
      </c>
      <c r="B70" s="141"/>
      <c r="C70" s="141"/>
      <c r="D70" s="141"/>
      <c r="E70" s="587" t="s">
        <v>213</v>
      </c>
      <c r="F70" s="587"/>
      <c r="G70" s="587"/>
      <c r="H70" s="142"/>
      <c r="I70" s="142"/>
      <c r="J70" s="142"/>
      <c r="K70" s="141"/>
      <c r="L70" s="141"/>
      <c r="M70" s="141"/>
      <c r="N70" s="141"/>
      <c r="O70" s="587" t="s">
        <v>94</v>
      </c>
      <c r="P70" s="587"/>
      <c r="Q70" s="587"/>
      <c r="R70" s="587"/>
      <c r="S70" s="141"/>
      <c r="T70" s="141"/>
      <c r="U70" s="142"/>
      <c r="V70" s="142"/>
    </row>
    <row r="71" spans="1:22" ht="16.5">
      <c r="A71" s="141" t="s">
        <v>464</v>
      </c>
      <c r="B71" s="141"/>
      <c r="C71" s="141"/>
      <c r="D71" s="141"/>
      <c r="E71" s="143"/>
      <c r="F71" s="143"/>
      <c r="G71" s="143"/>
      <c r="H71" s="142"/>
      <c r="I71" s="142"/>
      <c r="J71" s="142"/>
      <c r="K71" s="141"/>
      <c r="L71" s="141"/>
      <c r="M71" s="141"/>
      <c r="N71" s="141"/>
      <c r="O71" s="144"/>
      <c r="P71" s="145"/>
      <c r="Q71" s="144"/>
      <c r="R71" s="144"/>
      <c r="S71" s="141"/>
      <c r="T71" s="141"/>
      <c r="U71" s="142"/>
      <c r="V71" s="142"/>
    </row>
    <row r="72" spans="1:22" ht="16.5">
      <c r="A72" s="141" t="s">
        <v>465</v>
      </c>
      <c r="B72" s="141"/>
      <c r="C72" s="141"/>
      <c r="D72" s="141"/>
      <c r="E72" s="143"/>
      <c r="F72" s="143"/>
      <c r="G72" s="143"/>
      <c r="H72" s="142"/>
      <c r="I72" s="142"/>
      <c r="J72" s="142"/>
      <c r="K72" s="141"/>
      <c r="L72" s="141"/>
      <c r="M72" s="141"/>
      <c r="N72" s="141"/>
      <c r="O72" s="144"/>
      <c r="P72" s="145"/>
      <c r="Q72" s="144"/>
      <c r="R72" s="144"/>
      <c r="S72" s="141"/>
      <c r="T72" s="141"/>
      <c r="U72" s="142"/>
      <c r="V72" s="142"/>
    </row>
    <row r="73" spans="1:22" ht="16.5">
      <c r="A73" s="39"/>
      <c r="B73" s="141"/>
      <c r="C73" s="141"/>
      <c r="D73" s="141"/>
      <c r="E73" s="143"/>
      <c r="F73" s="143"/>
      <c r="G73" s="143"/>
      <c r="H73" s="142"/>
      <c r="I73" s="142"/>
      <c r="J73" s="142"/>
      <c r="K73" s="141"/>
      <c r="L73" s="141"/>
      <c r="M73" s="141"/>
      <c r="N73" s="141"/>
      <c r="O73" s="144"/>
      <c r="P73" s="145"/>
      <c r="Q73" s="144"/>
      <c r="R73" s="144"/>
      <c r="S73" s="141"/>
      <c r="T73" s="141"/>
      <c r="U73" s="142"/>
      <c r="V73" s="142"/>
    </row>
    <row r="74" spans="1:22" ht="16.5">
      <c r="A74" s="39"/>
      <c r="B74" s="146"/>
      <c r="C74" s="141"/>
      <c r="D74" s="141"/>
      <c r="E74" s="586" t="s">
        <v>691</v>
      </c>
      <c r="F74" s="586"/>
      <c r="G74" s="586"/>
      <c r="H74" s="142"/>
      <c r="I74" s="142"/>
      <c r="J74" s="142"/>
      <c r="K74" s="141"/>
      <c r="L74" s="141"/>
      <c r="M74" s="141"/>
      <c r="N74" s="141"/>
      <c r="O74" s="586" t="s">
        <v>693</v>
      </c>
      <c r="P74" s="586"/>
      <c r="Q74" s="586"/>
      <c r="R74" s="586"/>
      <c r="S74" s="141"/>
      <c r="T74" s="141"/>
      <c r="U74" s="142"/>
      <c r="V74" s="142"/>
    </row>
    <row r="75" spans="1:22" ht="16.5">
      <c r="A75" s="39"/>
      <c r="B75" s="140"/>
      <c r="C75" s="140"/>
      <c r="D75" s="141"/>
      <c r="E75" s="587" t="s">
        <v>692</v>
      </c>
      <c r="F75" s="587"/>
      <c r="G75" s="587"/>
      <c r="H75" s="141"/>
      <c r="I75" s="141"/>
      <c r="J75" s="141"/>
      <c r="K75" s="141"/>
      <c r="L75" s="141"/>
      <c r="M75" s="140"/>
      <c r="N75" s="140"/>
      <c r="O75" s="588" t="s">
        <v>694</v>
      </c>
      <c r="P75" s="588"/>
      <c r="Q75" s="588"/>
      <c r="R75" s="588"/>
      <c r="S75" s="141"/>
      <c r="T75" s="141"/>
      <c r="U75" s="142"/>
      <c r="V75" s="142"/>
    </row>
    <row r="76" spans="1:22" ht="16.5">
      <c r="A76" s="39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2"/>
      <c r="V76" s="142"/>
    </row>
    <row r="77" spans="1:22" ht="16.5">
      <c r="A77" s="39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2"/>
      <c r="V77" s="142"/>
    </row>
    <row r="78" spans="1:22" ht="16.5">
      <c r="A78" s="39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2"/>
      <c r="V78" s="142"/>
    </row>
    <row r="79" spans="1:22" ht="16.5">
      <c r="A79" s="39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2"/>
      <c r="V79" s="142"/>
    </row>
  </sheetData>
  <mergeCells count="43">
    <mergeCell ref="O5:R5"/>
    <mergeCell ref="E74:G74"/>
    <mergeCell ref="O74:R74"/>
    <mergeCell ref="E75:G75"/>
    <mergeCell ref="O75:R75"/>
    <mergeCell ref="A66:F66"/>
    <mergeCell ref="A67:N67"/>
    <mergeCell ref="E69:G69"/>
    <mergeCell ref="O69:R69"/>
    <mergeCell ref="E70:G70"/>
    <mergeCell ref="O70:R70"/>
    <mergeCell ref="J8:J9"/>
    <mergeCell ref="K8:K9"/>
    <mergeCell ref="L8:L9"/>
    <mergeCell ref="A65:F65"/>
    <mergeCell ref="M8:M9"/>
    <mergeCell ref="R7:R9"/>
    <mergeCell ref="A25:F25"/>
    <mergeCell ref="A26:F26"/>
    <mergeCell ref="A27:R27"/>
    <mergeCell ref="A30:F30"/>
    <mergeCell ref="I8:I9"/>
    <mergeCell ref="A11:R11"/>
    <mergeCell ref="A12:R12"/>
    <mergeCell ref="A18:F18"/>
    <mergeCell ref="A19:R19"/>
    <mergeCell ref="A24:F24"/>
    <mergeCell ref="A31:R31"/>
    <mergeCell ref="A3:R3"/>
    <mergeCell ref="A4:R4"/>
    <mergeCell ref="A7:A9"/>
    <mergeCell ref="B7:B9"/>
    <mergeCell ref="C7:C9"/>
    <mergeCell ref="D7:D9"/>
    <mergeCell ref="E7:E9"/>
    <mergeCell ref="F7:F9"/>
    <mergeCell ref="G7:G9"/>
    <mergeCell ref="H7:H9"/>
    <mergeCell ref="I7:M7"/>
    <mergeCell ref="N7:N9"/>
    <mergeCell ref="O7:O9"/>
    <mergeCell ref="P7:P9"/>
    <mergeCell ref="Q7:Q9"/>
  </mergeCells>
  <pageMargins left="1.299212598425197" right="0.39370078740157483" top="0.74803149606299213" bottom="0.74803149606299213" header="0.31496062992125984" footer="0.31496062992125984"/>
  <pageSetup paperSize="5" scale="7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V13" sqref="V13"/>
    </sheetView>
  </sheetViews>
  <sheetFormatPr defaultRowHeight="15"/>
  <cols>
    <col min="1" max="1" width="3" style="28" customWidth="1"/>
    <col min="2" max="2" width="12.42578125" style="28" customWidth="1"/>
    <col min="3" max="3" width="1.5703125" style="28" customWidth="1"/>
    <col min="4" max="4" width="1.42578125" style="28" customWidth="1"/>
    <col min="5" max="5" width="12.42578125" style="28" customWidth="1"/>
    <col min="6" max="6" width="7" style="28" customWidth="1"/>
    <col min="7" max="7" width="7.7109375" style="28" customWidth="1"/>
    <col min="8" max="8" width="10.28515625" style="28" customWidth="1"/>
    <col min="9" max="9" width="8.7109375" style="28" customWidth="1"/>
    <col min="10" max="10" width="6.42578125" style="28" customWidth="1"/>
    <col min="11" max="11" width="5.7109375" style="28" customWidth="1"/>
    <col min="12" max="12" width="7.7109375" style="28" customWidth="1"/>
    <col min="13" max="13" width="13.5703125" style="28" customWidth="1"/>
    <col min="14" max="14" width="8.140625" style="28" customWidth="1"/>
    <col min="15" max="15" width="5.5703125" style="28" customWidth="1"/>
    <col min="16" max="17" width="5.42578125" style="28" customWidth="1"/>
    <col min="18" max="19" width="3.28515625" style="28" customWidth="1"/>
    <col min="20" max="20" width="8.140625" style="28" customWidth="1"/>
    <col min="21" max="21" width="7" style="28" customWidth="1"/>
    <col min="22" max="22" width="6.42578125" style="28" customWidth="1"/>
    <col min="23" max="23" width="9.140625" style="28" customWidth="1"/>
    <col min="24" max="24" width="2.7109375" style="28" customWidth="1"/>
    <col min="25" max="25" width="10.85546875" style="28" customWidth="1"/>
    <col min="26" max="26" width="15.140625" style="28" customWidth="1"/>
    <col min="27" max="16384" width="9.140625" style="28"/>
  </cols>
  <sheetData>
    <row r="1" spans="1:26" ht="37.15" customHeight="1">
      <c r="A1" s="595" t="s">
        <v>822</v>
      </c>
      <c r="B1" s="596" t="s">
        <v>425</v>
      </c>
      <c r="C1" s="596" t="s">
        <v>425</v>
      </c>
      <c r="D1" s="596" t="s">
        <v>425</v>
      </c>
      <c r="E1" s="596" t="s">
        <v>425</v>
      </c>
      <c r="F1" s="596" t="s">
        <v>425</v>
      </c>
      <c r="G1" s="596" t="s">
        <v>425</v>
      </c>
      <c r="H1" s="596" t="s">
        <v>425</v>
      </c>
      <c r="I1" s="596" t="s">
        <v>425</v>
      </c>
      <c r="J1" s="596" t="s">
        <v>425</v>
      </c>
      <c r="K1" s="596" t="s">
        <v>425</v>
      </c>
      <c r="L1" s="596" t="s">
        <v>425</v>
      </c>
      <c r="M1" s="596" t="s">
        <v>425</v>
      </c>
      <c r="N1" s="596" t="s">
        <v>425</v>
      </c>
      <c r="O1" s="596" t="s">
        <v>425</v>
      </c>
      <c r="P1" s="596" t="s">
        <v>425</v>
      </c>
      <c r="Q1" s="596" t="s">
        <v>425</v>
      </c>
      <c r="R1" s="596" t="s">
        <v>425</v>
      </c>
      <c r="S1" s="596" t="s">
        <v>425</v>
      </c>
      <c r="T1" s="596" t="s">
        <v>425</v>
      </c>
      <c r="U1" s="596" t="s">
        <v>425</v>
      </c>
      <c r="V1" s="596" t="s">
        <v>425</v>
      </c>
      <c r="W1" s="596" t="s">
        <v>425</v>
      </c>
      <c r="X1" s="596" t="s">
        <v>425</v>
      </c>
      <c r="Y1" s="596" t="s">
        <v>425</v>
      </c>
      <c r="Z1" s="596" t="s">
        <v>425</v>
      </c>
    </row>
    <row r="2" spans="1:26" ht="19.899999999999999" customHeight="1">
      <c r="L2" s="388"/>
      <c r="M2" s="389" t="s">
        <v>806</v>
      </c>
      <c r="U2" s="598"/>
      <c r="V2" s="598"/>
      <c r="W2" s="541" t="s">
        <v>371</v>
      </c>
      <c r="X2" s="542"/>
      <c r="Y2" s="543"/>
    </row>
    <row r="3" spans="1:26" ht="14.25" customHeight="1">
      <c r="A3" s="597" t="s">
        <v>239</v>
      </c>
      <c r="B3" s="597" t="s">
        <v>239</v>
      </c>
      <c r="C3" s="29" t="s">
        <v>240</v>
      </c>
      <c r="D3" s="597" t="s">
        <v>241</v>
      </c>
      <c r="E3" s="597" t="s">
        <v>241</v>
      </c>
      <c r="F3" s="597" t="s">
        <v>241</v>
      </c>
      <c r="G3" s="597" t="s">
        <v>241</v>
      </c>
      <c r="H3" s="597" t="s">
        <v>241</v>
      </c>
      <c r="I3" s="597" t="s">
        <v>241</v>
      </c>
      <c r="J3" s="597" t="s">
        <v>241</v>
      </c>
      <c r="K3" s="597" t="s">
        <v>241</v>
      </c>
      <c r="L3" s="597" t="s">
        <v>241</v>
      </c>
      <c r="M3" s="597" t="s">
        <v>241</v>
      </c>
      <c r="N3" s="597" t="s">
        <v>241</v>
      </c>
      <c r="O3" s="597" t="s">
        <v>241</v>
      </c>
      <c r="P3" s="597" t="s">
        <v>241</v>
      </c>
      <c r="Q3" s="597" t="s">
        <v>241</v>
      </c>
      <c r="R3" s="597" t="s">
        <v>241</v>
      </c>
    </row>
    <row r="4" spans="1:26" ht="14.25" customHeight="1">
      <c r="A4" s="597" t="s">
        <v>426</v>
      </c>
      <c r="B4" s="597" t="s">
        <v>426</v>
      </c>
      <c r="C4" s="29" t="s">
        <v>240</v>
      </c>
      <c r="D4" s="597" t="s">
        <v>243</v>
      </c>
      <c r="E4" s="597" t="s">
        <v>243</v>
      </c>
      <c r="F4" s="597" t="s">
        <v>243</v>
      </c>
      <c r="G4" s="597" t="s">
        <v>243</v>
      </c>
      <c r="H4" s="597" t="s">
        <v>243</v>
      </c>
      <c r="I4" s="597" t="s">
        <v>243</v>
      </c>
      <c r="J4" s="597" t="s">
        <v>243</v>
      </c>
      <c r="K4" s="597" t="s">
        <v>243</v>
      </c>
      <c r="L4" s="597" t="s">
        <v>243</v>
      </c>
      <c r="M4" s="597" t="s">
        <v>243</v>
      </c>
      <c r="N4" s="597" t="s">
        <v>243</v>
      </c>
      <c r="O4" s="597" t="s">
        <v>243</v>
      </c>
      <c r="P4" s="597" t="s">
        <v>243</v>
      </c>
      <c r="Q4" s="597" t="s">
        <v>243</v>
      </c>
      <c r="R4" s="597" t="s">
        <v>243</v>
      </c>
    </row>
    <row r="5" spans="1:26" ht="5.25" customHeight="1"/>
    <row r="6" spans="1:26" ht="26.25" customHeight="1">
      <c r="A6" s="593" t="s">
        <v>235</v>
      </c>
      <c r="B6" s="593" t="s">
        <v>244</v>
      </c>
      <c r="C6" s="593" t="s">
        <v>244</v>
      </c>
      <c r="D6" s="593" t="s">
        <v>244</v>
      </c>
      <c r="E6" s="594" t="s">
        <v>129</v>
      </c>
      <c r="F6" s="594" t="s">
        <v>129</v>
      </c>
      <c r="G6" s="593" t="s">
        <v>149</v>
      </c>
      <c r="H6" s="593" t="s">
        <v>427</v>
      </c>
      <c r="I6" s="593" t="s">
        <v>206</v>
      </c>
      <c r="J6" s="593" t="s">
        <v>206</v>
      </c>
      <c r="K6" s="593" t="s">
        <v>428</v>
      </c>
      <c r="L6" s="593" t="s">
        <v>171</v>
      </c>
      <c r="M6" s="593" t="s">
        <v>429</v>
      </c>
      <c r="N6" s="593" t="s">
        <v>172</v>
      </c>
      <c r="O6" s="593" t="s">
        <v>172</v>
      </c>
      <c r="P6" s="593" t="s">
        <v>245</v>
      </c>
      <c r="Q6" s="593" t="s">
        <v>430</v>
      </c>
      <c r="R6" s="593" t="s">
        <v>431</v>
      </c>
      <c r="S6" s="593" t="s">
        <v>431</v>
      </c>
      <c r="T6" s="593" t="s">
        <v>432</v>
      </c>
      <c r="U6" s="593" t="s">
        <v>132</v>
      </c>
      <c r="V6" s="593" t="s">
        <v>132</v>
      </c>
      <c r="W6" s="593" t="s">
        <v>82</v>
      </c>
      <c r="X6" s="593" t="s">
        <v>248</v>
      </c>
      <c r="Y6" s="593" t="s">
        <v>248</v>
      </c>
    </row>
    <row r="7" spans="1:26" ht="28.5" customHeight="1">
      <c r="A7" s="593" t="s">
        <v>235</v>
      </c>
      <c r="B7" s="593" t="s">
        <v>244</v>
      </c>
      <c r="C7" s="593" t="s">
        <v>244</v>
      </c>
      <c r="D7" s="593" t="s">
        <v>244</v>
      </c>
      <c r="E7" s="33" t="s">
        <v>273</v>
      </c>
      <c r="F7" s="33" t="s">
        <v>135</v>
      </c>
      <c r="G7" s="593" t="s">
        <v>149</v>
      </c>
      <c r="H7" s="593" t="s">
        <v>427</v>
      </c>
      <c r="I7" s="33" t="s">
        <v>433</v>
      </c>
      <c r="J7" s="33" t="s">
        <v>434</v>
      </c>
      <c r="K7" s="593" t="s">
        <v>428</v>
      </c>
      <c r="L7" s="593" t="s">
        <v>171</v>
      </c>
      <c r="M7" s="593" t="s">
        <v>429</v>
      </c>
      <c r="N7" s="45" t="s">
        <v>435</v>
      </c>
      <c r="O7" s="33" t="s">
        <v>129</v>
      </c>
      <c r="P7" s="593" t="s">
        <v>245</v>
      </c>
      <c r="Q7" s="593" t="s">
        <v>430</v>
      </c>
      <c r="R7" s="593" t="s">
        <v>431</v>
      </c>
      <c r="S7" s="593" t="s">
        <v>431</v>
      </c>
      <c r="T7" s="593" t="s">
        <v>432</v>
      </c>
      <c r="U7" s="593" t="s">
        <v>132</v>
      </c>
      <c r="V7" s="593" t="s">
        <v>132</v>
      </c>
      <c r="W7" s="593" t="s">
        <v>82</v>
      </c>
      <c r="X7" s="593" t="s">
        <v>248</v>
      </c>
      <c r="Y7" s="593" t="s">
        <v>248</v>
      </c>
    </row>
    <row r="8" spans="1:26" ht="14.25" customHeight="1">
      <c r="A8" s="44" t="s">
        <v>182</v>
      </c>
      <c r="B8" s="599" t="s">
        <v>249</v>
      </c>
      <c r="C8" s="599" t="s">
        <v>249</v>
      </c>
      <c r="D8" s="599" t="s">
        <v>249</v>
      </c>
      <c r="E8" s="30" t="s">
        <v>10</v>
      </c>
      <c r="F8" s="30" t="s">
        <v>11</v>
      </c>
      <c r="G8" s="57" t="s">
        <v>12</v>
      </c>
      <c r="H8" s="30" t="s">
        <v>13</v>
      </c>
      <c r="I8" s="30" t="s">
        <v>14</v>
      </c>
      <c r="J8" s="30" t="s">
        <v>15</v>
      </c>
      <c r="K8" s="30" t="s">
        <v>250</v>
      </c>
      <c r="L8" s="30" t="s">
        <v>183</v>
      </c>
      <c r="M8" s="30" t="s">
        <v>184</v>
      </c>
      <c r="N8" s="44" t="s">
        <v>185</v>
      </c>
      <c r="O8" s="30" t="s">
        <v>186</v>
      </c>
      <c r="P8" s="30" t="s">
        <v>187</v>
      </c>
      <c r="Q8" s="30" t="s">
        <v>188</v>
      </c>
      <c r="R8" s="599" t="s">
        <v>189</v>
      </c>
      <c r="S8" s="599" t="s">
        <v>189</v>
      </c>
      <c r="T8" s="30" t="s">
        <v>190</v>
      </c>
      <c r="U8" s="599" t="s">
        <v>191</v>
      </c>
      <c r="V8" s="599" t="s">
        <v>191</v>
      </c>
      <c r="W8" s="30" t="s">
        <v>193</v>
      </c>
      <c r="X8" s="599" t="s">
        <v>310</v>
      </c>
      <c r="Y8" s="599" t="s">
        <v>310</v>
      </c>
    </row>
    <row r="9" spans="1:26" ht="54" customHeight="1">
      <c r="A9" s="43" t="s">
        <v>182</v>
      </c>
      <c r="B9" s="600" t="s">
        <v>436</v>
      </c>
      <c r="C9" s="600" t="s">
        <v>436</v>
      </c>
      <c r="D9" s="600" t="s">
        <v>436</v>
      </c>
      <c r="E9" s="31" t="s">
        <v>181</v>
      </c>
      <c r="F9" s="32" t="s">
        <v>140</v>
      </c>
      <c r="G9" s="56" t="s">
        <v>182</v>
      </c>
      <c r="H9" s="32" t="s">
        <v>179</v>
      </c>
      <c r="I9" s="32" t="s">
        <v>175</v>
      </c>
      <c r="J9" s="32" t="s">
        <v>175</v>
      </c>
      <c r="K9" s="32" t="s">
        <v>437</v>
      </c>
      <c r="L9" s="32" t="s">
        <v>112</v>
      </c>
      <c r="M9" s="31" t="s">
        <v>438</v>
      </c>
      <c r="N9" s="43" t="s">
        <v>237</v>
      </c>
      <c r="O9" s="32" t="s">
        <v>237</v>
      </c>
      <c r="P9" s="32" t="s">
        <v>252</v>
      </c>
      <c r="Q9" s="32" t="s">
        <v>141</v>
      </c>
      <c r="R9" s="601" t="s">
        <v>237</v>
      </c>
      <c r="S9" s="601" t="s">
        <v>237</v>
      </c>
      <c r="T9" s="31" t="s">
        <v>91</v>
      </c>
      <c r="U9" s="602">
        <v>364331000</v>
      </c>
      <c r="V9" s="602" t="s">
        <v>439</v>
      </c>
      <c r="W9" s="31" t="s">
        <v>257</v>
      </c>
      <c r="X9" s="600" t="s">
        <v>258</v>
      </c>
      <c r="Y9" s="600" t="s">
        <v>258</v>
      </c>
    </row>
    <row r="10" spans="1:26" ht="54" customHeight="1">
      <c r="A10" s="259" t="s">
        <v>249</v>
      </c>
      <c r="B10" s="609" t="s">
        <v>663</v>
      </c>
      <c r="C10" s="610"/>
      <c r="D10" s="611"/>
      <c r="E10" s="275" t="s">
        <v>664</v>
      </c>
      <c r="F10" s="259" t="s">
        <v>140</v>
      </c>
      <c r="G10" s="259" t="s">
        <v>182</v>
      </c>
      <c r="H10" s="249" t="s">
        <v>179</v>
      </c>
      <c r="I10" s="249" t="s">
        <v>175</v>
      </c>
      <c r="J10" s="249" t="s">
        <v>175</v>
      </c>
      <c r="K10" s="259" t="s">
        <v>332</v>
      </c>
      <c r="L10" s="259" t="s">
        <v>370</v>
      </c>
      <c r="M10" s="250" t="s">
        <v>438</v>
      </c>
      <c r="N10" s="249"/>
      <c r="O10" s="249"/>
      <c r="P10" s="249" t="s">
        <v>252</v>
      </c>
      <c r="Q10" s="249" t="s">
        <v>141</v>
      </c>
      <c r="R10" s="609"/>
      <c r="S10" s="611"/>
      <c r="T10" s="250" t="s">
        <v>91</v>
      </c>
      <c r="U10" s="612">
        <v>132925000</v>
      </c>
      <c r="V10" s="613"/>
      <c r="W10" s="250" t="s">
        <v>257</v>
      </c>
      <c r="X10" s="600" t="s">
        <v>258</v>
      </c>
      <c r="Y10" s="600" t="s">
        <v>258</v>
      </c>
    </row>
    <row r="11" spans="1:26" ht="17.850000000000001" customHeight="1">
      <c r="A11" s="43" t="s">
        <v>237</v>
      </c>
      <c r="B11" s="607" t="s">
        <v>92</v>
      </c>
      <c r="C11" s="607" t="s">
        <v>92</v>
      </c>
      <c r="D11" s="607" t="s">
        <v>92</v>
      </c>
      <c r="E11" s="31" t="s">
        <v>237</v>
      </c>
      <c r="F11" s="32" t="s">
        <v>237</v>
      </c>
      <c r="G11" s="390">
        <v>2</v>
      </c>
      <c r="H11" s="32" t="s">
        <v>237</v>
      </c>
      <c r="I11" s="32" t="s">
        <v>237</v>
      </c>
      <c r="J11" s="32" t="s">
        <v>237</v>
      </c>
      <c r="K11" s="32" t="s">
        <v>237</v>
      </c>
      <c r="L11" s="32" t="s">
        <v>237</v>
      </c>
      <c r="M11" s="32" t="s">
        <v>237</v>
      </c>
      <c r="N11" s="43" t="s">
        <v>237</v>
      </c>
      <c r="O11" s="32" t="s">
        <v>237</v>
      </c>
      <c r="P11" s="32" t="s">
        <v>237</v>
      </c>
      <c r="Q11" s="32" t="s">
        <v>237</v>
      </c>
      <c r="R11" s="601" t="s">
        <v>237</v>
      </c>
      <c r="S11" s="601" t="s">
        <v>237</v>
      </c>
      <c r="T11" s="32" t="s">
        <v>237</v>
      </c>
      <c r="U11" s="608">
        <f>U9+U10</f>
        <v>497256000</v>
      </c>
      <c r="V11" s="608" t="s">
        <v>439</v>
      </c>
      <c r="W11" s="32" t="s">
        <v>237</v>
      </c>
      <c r="X11" s="601" t="s">
        <v>237</v>
      </c>
      <c r="Y11" s="601" t="s">
        <v>237</v>
      </c>
    </row>
    <row r="12" spans="1:26" ht="24.95" customHeight="1">
      <c r="A12" s="606" t="s">
        <v>237</v>
      </c>
      <c r="B12" s="606" t="s">
        <v>237</v>
      </c>
      <c r="C12" s="606" t="s">
        <v>237</v>
      </c>
      <c r="D12" s="606" t="s">
        <v>237</v>
      </c>
      <c r="E12" s="606" t="s">
        <v>237</v>
      </c>
      <c r="F12" s="606" t="s">
        <v>237</v>
      </c>
      <c r="G12" s="606" t="s">
        <v>237</v>
      </c>
      <c r="H12" s="606" t="s">
        <v>237</v>
      </c>
      <c r="I12" s="606" t="s">
        <v>237</v>
      </c>
      <c r="J12" s="606" t="s">
        <v>237</v>
      </c>
      <c r="K12" s="606" t="s">
        <v>237</v>
      </c>
      <c r="L12" s="606" t="s">
        <v>237</v>
      </c>
      <c r="M12" s="606" t="s">
        <v>237</v>
      </c>
      <c r="N12" s="606" t="s">
        <v>237</v>
      </c>
      <c r="O12" s="606" t="s">
        <v>237</v>
      </c>
      <c r="P12" s="606" t="s">
        <v>237</v>
      </c>
      <c r="Q12" s="606" t="s">
        <v>237</v>
      </c>
      <c r="R12" s="606" t="s">
        <v>237</v>
      </c>
      <c r="S12" s="606" t="s">
        <v>237</v>
      </c>
      <c r="T12" s="606" t="s">
        <v>237</v>
      </c>
      <c r="U12" s="606" t="s">
        <v>237</v>
      </c>
      <c r="V12" s="606" t="s">
        <v>237</v>
      </c>
      <c r="W12" s="606" t="s">
        <v>237</v>
      </c>
      <c r="X12" s="606" t="s">
        <v>237</v>
      </c>
    </row>
    <row r="13" spans="1:26" ht="14.25" customHeight="1">
      <c r="A13" s="604" t="s">
        <v>265</v>
      </c>
      <c r="B13" s="604" t="s">
        <v>265</v>
      </c>
      <c r="C13" s="604" t="s">
        <v>265</v>
      </c>
      <c r="D13" s="604" t="s">
        <v>265</v>
      </c>
      <c r="E13" s="604" t="s">
        <v>265</v>
      </c>
      <c r="F13" s="604" t="s">
        <v>265</v>
      </c>
      <c r="G13" s="604" t="s">
        <v>265</v>
      </c>
      <c r="O13" s="603" t="s">
        <v>690</v>
      </c>
      <c r="P13" s="604" t="s">
        <v>266</v>
      </c>
      <c r="Q13" s="604" t="s">
        <v>266</v>
      </c>
      <c r="R13" s="604" t="s">
        <v>266</v>
      </c>
      <c r="S13" s="604" t="s">
        <v>266</v>
      </c>
      <c r="T13" s="604" t="s">
        <v>266</v>
      </c>
      <c r="U13" s="604" t="s">
        <v>266</v>
      </c>
    </row>
    <row r="14" spans="1:26" ht="2.85" customHeight="1"/>
    <row r="15" spans="1:26" ht="14.25" customHeight="1">
      <c r="A15" s="604" t="s">
        <v>267</v>
      </c>
      <c r="B15" s="604" t="s">
        <v>267</v>
      </c>
      <c r="C15" s="604" t="s">
        <v>267</v>
      </c>
      <c r="D15" s="604" t="s">
        <v>267</v>
      </c>
      <c r="E15" s="604" t="s">
        <v>267</v>
      </c>
      <c r="F15" s="604" t="s">
        <v>267</v>
      </c>
      <c r="G15" s="604" t="s">
        <v>267</v>
      </c>
      <c r="O15" s="604" t="s">
        <v>94</v>
      </c>
      <c r="P15" s="604" t="s">
        <v>94</v>
      </c>
      <c r="Q15" s="604" t="s">
        <v>94</v>
      </c>
      <c r="R15" s="604" t="s">
        <v>94</v>
      </c>
      <c r="S15" s="604" t="s">
        <v>94</v>
      </c>
      <c r="T15" s="604" t="s">
        <v>94</v>
      </c>
      <c r="U15" s="604" t="s">
        <v>94</v>
      </c>
    </row>
    <row r="16" spans="1:26" ht="59.85" customHeight="1"/>
    <row r="17" spans="1:21" ht="14.25" customHeight="1">
      <c r="A17" s="614" t="s">
        <v>818</v>
      </c>
      <c r="B17" s="614" t="s">
        <v>268</v>
      </c>
      <c r="C17" s="614" t="s">
        <v>268</v>
      </c>
      <c r="D17" s="614" t="s">
        <v>268</v>
      </c>
      <c r="E17" s="614" t="s">
        <v>268</v>
      </c>
      <c r="F17" s="614" t="s">
        <v>268</v>
      </c>
      <c r="G17" s="614" t="s">
        <v>268</v>
      </c>
      <c r="O17" s="614" t="s">
        <v>693</v>
      </c>
      <c r="P17" s="614" t="s">
        <v>269</v>
      </c>
      <c r="Q17" s="614" t="s">
        <v>269</v>
      </c>
      <c r="R17" s="614" t="s">
        <v>269</v>
      </c>
      <c r="S17" s="614" t="s">
        <v>269</v>
      </c>
      <c r="T17" s="614" t="s">
        <v>269</v>
      </c>
      <c r="U17" s="614" t="s">
        <v>269</v>
      </c>
    </row>
    <row r="18" spans="1:21" ht="2.85" customHeight="1"/>
    <row r="19" spans="1:21" ht="14.25" customHeight="1">
      <c r="A19" s="603" t="s">
        <v>692</v>
      </c>
      <c r="B19" s="604" t="s">
        <v>270</v>
      </c>
      <c r="C19" s="604" t="s">
        <v>270</v>
      </c>
      <c r="D19" s="604" t="s">
        <v>270</v>
      </c>
      <c r="E19" s="604" t="s">
        <v>270</v>
      </c>
      <c r="F19" s="604" t="s">
        <v>270</v>
      </c>
      <c r="G19" s="604" t="s">
        <v>270</v>
      </c>
      <c r="O19" s="603" t="s">
        <v>819</v>
      </c>
      <c r="P19" s="604" t="s">
        <v>440</v>
      </c>
      <c r="Q19" s="604" t="s">
        <v>440</v>
      </c>
      <c r="R19" s="604" t="s">
        <v>440</v>
      </c>
      <c r="S19" s="604" t="s">
        <v>440</v>
      </c>
      <c r="T19" s="604" t="s">
        <v>440</v>
      </c>
      <c r="U19" s="604" t="s">
        <v>440</v>
      </c>
    </row>
    <row r="20" spans="1:21" ht="191.25" customHeight="1"/>
    <row r="21" spans="1:21" ht="14.25" customHeight="1">
      <c r="O21" s="605" t="s">
        <v>272</v>
      </c>
      <c r="P21" s="605" t="s">
        <v>272</v>
      </c>
      <c r="Q21" s="605" t="s">
        <v>272</v>
      </c>
      <c r="R21" s="605" t="s">
        <v>272</v>
      </c>
      <c r="S21" s="605" t="s">
        <v>272</v>
      </c>
      <c r="T21" s="605" t="s">
        <v>272</v>
      </c>
      <c r="U21" s="605" t="s">
        <v>272</v>
      </c>
    </row>
  </sheetData>
  <mergeCells count="50">
    <mergeCell ref="B10:D10"/>
    <mergeCell ref="R10:S10"/>
    <mergeCell ref="U10:V10"/>
    <mergeCell ref="X10:Y10"/>
    <mergeCell ref="A17:G17"/>
    <mergeCell ref="O17:U17"/>
    <mergeCell ref="A19:G19"/>
    <mergeCell ref="O19:U19"/>
    <mergeCell ref="O21:U21"/>
    <mergeCell ref="X11:Y11"/>
    <mergeCell ref="A12:X12"/>
    <mergeCell ref="A13:G13"/>
    <mergeCell ref="O13:U13"/>
    <mergeCell ref="A15:G15"/>
    <mergeCell ref="O15:U15"/>
    <mergeCell ref="B11:D11"/>
    <mergeCell ref="R11:S11"/>
    <mergeCell ref="U11:V11"/>
    <mergeCell ref="X8:Y8"/>
    <mergeCell ref="B9:D9"/>
    <mergeCell ref="R9:S9"/>
    <mergeCell ref="U9:V9"/>
    <mergeCell ref="X9:Y9"/>
    <mergeCell ref="B8:D8"/>
    <mergeCell ref="R8:S8"/>
    <mergeCell ref="U8:V8"/>
    <mergeCell ref="X6:Y7"/>
    <mergeCell ref="I6:J6"/>
    <mergeCell ref="K6:K7"/>
    <mergeCell ref="L6:L7"/>
    <mergeCell ref="M6:M7"/>
    <mergeCell ref="N6:O6"/>
    <mergeCell ref="P6:P7"/>
    <mergeCell ref="Q6:Q7"/>
    <mergeCell ref="R6:S7"/>
    <mergeCell ref="T6:T7"/>
    <mergeCell ref="U6:V7"/>
    <mergeCell ref="W6:W7"/>
    <mergeCell ref="A1:Z1"/>
    <mergeCell ref="A3:B3"/>
    <mergeCell ref="D3:R3"/>
    <mergeCell ref="A4:B4"/>
    <mergeCell ref="D4:R4"/>
    <mergeCell ref="U2:V2"/>
    <mergeCell ref="W2:Y2"/>
    <mergeCell ref="A6:A7"/>
    <mergeCell ref="B6:D7"/>
    <mergeCell ref="E6:F6"/>
    <mergeCell ref="G6:G7"/>
    <mergeCell ref="H6:H7"/>
  </mergeCells>
  <pageMargins left="0.59055118110236227" right="7.874015748031496E-2" top="0.39370078740157483" bottom="0.39370078740157483" header="0" footer="0"/>
  <pageSetup paperSize="5" scale="85" firstPageNumber="0" orientation="landscape" useFirstPageNumber="1" errors="blank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workbookViewId="0">
      <selection activeCell="V17" sqref="V17"/>
    </sheetView>
  </sheetViews>
  <sheetFormatPr defaultRowHeight="15"/>
  <cols>
    <col min="1" max="1" width="0.5703125" style="27" customWidth="1"/>
    <col min="2" max="2" width="4.85546875" style="27" customWidth="1"/>
    <col min="3" max="3" width="6.42578125" style="27" customWidth="1"/>
    <col min="4" max="4" width="1.5703125" style="27" customWidth="1"/>
    <col min="5" max="5" width="1.140625" style="27" customWidth="1"/>
    <col min="6" max="6" width="1.5703125" style="27" customWidth="1"/>
    <col min="7" max="7" width="6.7109375" style="27" customWidth="1"/>
    <col min="8" max="8" width="11.42578125" style="27" customWidth="1"/>
    <col min="9" max="9" width="6.42578125" style="27" customWidth="1"/>
    <col min="10" max="10" width="1.5703125" style="27" customWidth="1"/>
    <col min="11" max="11" width="4.85546875" style="27" customWidth="1"/>
    <col min="12" max="12" width="8.140625" style="27" customWidth="1"/>
    <col min="13" max="13" width="7.5703125" style="27" customWidth="1"/>
    <col min="14" max="14" width="6.42578125" style="27" customWidth="1"/>
    <col min="15" max="15" width="3.85546875" style="27" customWidth="1"/>
    <col min="16" max="16" width="0.5703125" style="27" customWidth="1"/>
    <col min="17" max="17" width="2.140625" style="27" customWidth="1"/>
    <col min="18" max="18" width="10.85546875" style="27" customWidth="1"/>
    <col min="19" max="19" width="5.42578125" style="27" customWidth="1"/>
    <col min="20" max="20" width="7.5703125" style="27" customWidth="1"/>
    <col min="21" max="21" width="3.85546875" style="27" customWidth="1"/>
    <col min="22" max="22" width="1.5703125" style="27" customWidth="1"/>
    <col min="23" max="23" width="2.5703125" style="27" customWidth="1"/>
    <col min="24" max="25" width="6.42578125" style="27" customWidth="1"/>
    <col min="26" max="26" width="9.140625" style="27" customWidth="1"/>
    <col min="27" max="27" width="12.42578125" style="27" customWidth="1"/>
    <col min="28" max="28" width="5.42578125" style="27" customWidth="1"/>
    <col min="29" max="29" width="1.5703125" style="27" customWidth="1"/>
    <col min="30" max="30" width="0.5703125" style="27" customWidth="1"/>
    <col min="31" max="31" width="4.85546875" style="27" customWidth="1"/>
    <col min="32" max="32" width="6" style="27" customWidth="1"/>
    <col min="33" max="33" width="10.85546875" style="27" customWidth="1"/>
    <col min="34" max="34" width="4.85546875" style="27" customWidth="1"/>
    <col min="35" max="16384" width="9.140625" style="27"/>
  </cols>
  <sheetData>
    <row r="1" spans="1:34" ht="39.950000000000003" customHeight="1">
      <c r="A1" s="631" t="s">
        <v>823</v>
      </c>
      <c r="B1" s="631" t="s">
        <v>563</v>
      </c>
      <c r="C1" s="631" t="s">
        <v>563</v>
      </c>
      <c r="D1" s="631" t="s">
        <v>563</v>
      </c>
      <c r="E1" s="631" t="s">
        <v>563</v>
      </c>
      <c r="F1" s="631" t="s">
        <v>563</v>
      </c>
      <c r="G1" s="631" t="s">
        <v>563</v>
      </c>
      <c r="H1" s="631" t="s">
        <v>563</v>
      </c>
      <c r="I1" s="631" t="s">
        <v>563</v>
      </c>
      <c r="J1" s="631" t="s">
        <v>563</v>
      </c>
      <c r="K1" s="631" t="s">
        <v>563</v>
      </c>
      <c r="L1" s="631" t="s">
        <v>563</v>
      </c>
      <c r="M1" s="631" t="s">
        <v>563</v>
      </c>
      <c r="N1" s="631" t="s">
        <v>563</v>
      </c>
      <c r="O1" s="631" t="s">
        <v>563</v>
      </c>
      <c r="P1" s="631" t="s">
        <v>563</v>
      </c>
      <c r="Q1" s="631" t="s">
        <v>563</v>
      </c>
      <c r="R1" s="631" t="s">
        <v>563</v>
      </c>
      <c r="S1" s="631" t="s">
        <v>563</v>
      </c>
      <c r="T1" s="631" t="s">
        <v>563</v>
      </c>
      <c r="U1" s="631" t="s">
        <v>563</v>
      </c>
      <c r="V1" s="631" t="s">
        <v>563</v>
      </c>
      <c r="W1" s="631" t="s">
        <v>563</v>
      </c>
      <c r="X1" s="631" t="s">
        <v>563</v>
      </c>
      <c r="Y1" s="631" t="s">
        <v>563</v>
      </c>
      <c r="Z1" s="631" t="s">
        <v>563</v>
      </c>
      <c r="AA1" s="631" t="s">
        <v>563</v>
      </c>
      <c r="AB1" s="631" t="s">
        <v>563</v>
      </c>
      <c r="AC1" s="631" t="s">
        <v>563</v>
      </c>
      <c r="AD1" s="631" t="s">
        <v>563</v>
      </c>
      <c r="AE1" s="631" t="s">
        <v>563</v>
      </c>
    </row>
    <row r="2" spans="1:34" ht="15.75" customHeight="1">
      <c r="O2" s="630" t="s">
        <v>824</v>
      </c>
      <c r="P2" s="630"/>
      <c r="Q2" s="630"/>
      <c r="R2" s="630"/>
    </row>
    <row r="3" spans="1:34" ht="14.25" customHeight="1">
      <c r="A3" s="632" t="s">
        <v>239</v>
      </c>
      <c r="B3" s="632" t="s">
        <v>239</v>
      </c>
      <c r="C3" s="632" t="s">
        <v>239</v>
      </c>
      <c r="E3" s="46" t="s">
        <v>240</v>
      </c>
      <c r="G3" s="633" t="s">
        <v>241</v>
      </c>
      <c r="H3" s="633" t="s">
        <v>241</v>
      </c>
      <c r="I3" s="633" t="s">
        <v>241</v>
      </c>
      <c r="J3" s="633" t="s">
        <v>241</v>
      </c>
      <c r="K3" s="633" t="s">
        <v>241</v>
      </c>
      <c r="L3" s="633" t="s">
        <v>241</v>
      </c>
      <c r="M3" s="633" t="s">
        <v>241</v>
      </c>
      <c r="N3" s="633" t="s">
        <v>241</v>
      </c>
      <c r="O3" s="633" t="s">
        <v>241</v>
      </c>
      <c r="P3" s="633" t="s">
        <v>241</v>
      </c>
    </row>
    <row r="4" spans="1:34" ht="2.85" customHeight="1">
      <c r="A4" s="633" t="s">
        <v>242</v>
      </c>
      <c r="B4" s="633" t="s">
        <v>242</v>
      </c>
      <c r="C4" s="633" t="s">
        <v>242</v>
      </c>
      <c r="E4" s="633" t="s">
        <v>240</v>
      </c>
    </row>
    <row r="5" spans="1:34" ht="11.45" customHeight="1">
      <c r="A5" s="633" t="s">
        <v>242</v>
      </c>
      <c r="B5" s="633" t="s">
        <v>242</v>
      </c>
      <c r="C5" s="633" t="s">
        <v>242</v>
      </c>
      <c r="E5" s="633" t="s">
        <v>240</v>
      </c>
      <c r="G5" s="633" t="s">
        <v>243</v>
      </c>
      <c r="H5" s="633" t="s">
        <v>243</v>
      </c>
      <c r="I5" s="633" t="s">
        <v>243</v>
      </c>
      <c r="J5" s="633" t="s">
        <v>243</v>
      </c>
      <c r="K5" s="633" t="s">
        <v>243</v>
      </c>
      <c r="L5" s="633" t="s">
        <v>243</v>
      </c>
      <c r="M5" s="633" t="s">
        <v>243</v>
      </c>
      <c r="N5" s="633" t="s">
        <v>243</v>
      </c>
      <c r="O5" s="633" t="s">
        <v>243</v>
      </c>
    </row>
    <row r="6" spans="1:34" ht="16.5" customHeight="1">
      <c r="A6" s="58"/>
      <c r="B6" s="58"/>
      <c r="C6" s="58"/>
      <c r="E6" s="58"/>
      <c r="G6" s="58"/>
      <c r="H6" s="58"/>
      <c r="I6" s="58"/>
      <c r="J6" s="58"/>
      <c r="K6" s="58"/>
      <c r="L6" s="58"/>
      <c r="M6" s="58"/>
      <c r="N6" s="58"/>
      <c r="O6" s="58"/>
      <c r="AE6" s="541" t="s">
        <v>371</v>
      </c>
      <c r="AF6" s="542"/>
      <c r="AG6" s="543"/>
    </row>
    <row r="7" spans="1:34" ht="9.75" customHeight="1">
      <c r="G7" s="58"/>
      <c r="H7" s="58"/>
      <c r="I7" s="58"/>
      <c r="J7" s="58"/>
      <c r="K7" s="58"/>
      <c r="L7" s="58"/>
      <c r="M7" s="58"/>
      <c r="N7" s="58"/>
      <c r="O7" s="58"/>
    </row>
    <row r="8" spans="1:34" ht="14.25" customHeight="1">
      <c r="A8" s="628" t="s">
        <v>235</v>
      </c>
      <c r="B8" s="628" t="s">
        <v>235</v>
      </c>
      <c r="C8" s="628" t="s">
        <v>244</v>
      </c>
      <c r="D8" s="628" t="s">
        <v>244</v>
      </c>
      <c r="E8" s="628" t="s">
        <v>244</v>
      </c>
      <c r="F8" s="628" t="s">
        <v>244</v>
      </c>
      <c r="G8" s="628" t="s">
        <v>244</v>
      </c>
      <c r="H8" s="628" t="s">
        <v>129</v>
      </c>
      <c r="I8" s="628" t="s">
        <v>129</v>
      </c>
      <c r="J8" s="628" t="s">
        <v>149</v>
      </c>
      <c r="K8" s="628" t="s">
        <v>149</v>
      </c>
      <c r="L8" s="628" t="s">
        <v>564</v>
      </c>
      <c r="M8" s="628" t="s">
        <v>565</v>
      </c>
      <c r="N8" s="628" t="s">
        <v>566</v>
      </c>
      <c r="O8" s="628" t="s">
        <v>567</v>
      </c>
      <c r="P8" s="628" t="s">
        <v>567</v>
      </c>
      <c r="Q8" s="628" t="s">
        <v>567</v>
      </c>
      <c r="R8" s="628" t="s">
        <v>429</v>
      </c>
      <c r="S8" s="628" t="s">
        <v>246</v>
      </c>
      <c r="T8" s="628" t="s">
        <v>172</v>
      </c>
      <c r="U8" s="628" t="s">
        <v>172</v>
      </c>
      <c r="V8" s="628" t="s">
        <v>172</v>
      </c>
      <c r="W8" s="628" t="s">
        <v>172</v>
      </c>
      <c r="X8" s="628" t="s">
        <v>430</v>
      </c>
      <c r="Y8" s="628" t="s">
        <v>568</v>
      </c>
      <c r="Z8" s="628" t="s">
        <v>569</v>
      </c>
      <c r="AA8" s="628" t="s">
        <v>132</v>
      </c>
      <c r="AB8" s="629" t="s">
        <v>570</v>
      </c>
      <c r="AC8" s="629" t="s">
        <v>570</v>
      </c>
      <c r="AD8" s="629" t="s">
        <v>570</v>
      </c>
      <c r="AE8" s="628" t="s">
        <v>82</v>
      </c>
      <c r="AF8" s="628" t="s">
        <v>82</v>
      </c>
      <c r="AG8" s="628" t="s">
        <v>248</v>
      </c>
    </row>
    <row r="9" spans="1:34" ht="28.5" customHeight="1">
      <c r="A9" s="628" t="s">
        <v>235</v>
      </c>
      <c r="B9" s="628" t="s">
        <v>235</v>
      </c>
      <c r="C9" s="628" t="s">
        <v>244</v>
      </c>
      <c r="D9" s="628" t="s">
        <v>244</v>
      </c>
      <c r="E9" s="628" t="s">
        <v>244</v>
      </c>
      <c r="F9" s="628" t="s">
        <v>244</v>
      </c>
      <c r="G9" s="628" t="s">
        <v>244</v>
      </c>
      <c r="H9" s="55" t="s">
        <v>273</v>
      </c>
      <c r="I9" s="55" t="s">
        <v>135</v>
      </c>
      <c r="J9" s="628" t="s">
        <v>149</v>
      </c>
      <c r="K9" s="628" t="s">
        <v>149</v>
      </c>
      <c r="L9" s="628" t="s">
        <v>564</v>
      </c>
      <c r="M9" s="628" t="s">
        <v>565</v>
      </c>
      <c r="N9" s="628" t="s">
        <v>566</v>
      </c>
      <c r="O9" s="628" t="s">
        <v>567</v>
      </c>
      <c r="P9" s="628" t="s">
        <v>567</v>
      </c>
      <c r="Q9" s="628" t="s">
        <v>567</v>
      </c>
      <c r="R9" s="628" t="s">
        <v>429</v>
      </c>
      <c r="S9" s="628" t="s">
        <v>246</v>
      </c>
      <c r="T9" s="55" t="s">
        <v>571</v>
      </c>
      <c r="U9" s="628" t="s">
        <v>572</v>
      </c>
      <c r="V9" s="628" t="s">
        <v>572</v>
      </c>
      <c r="W9" s="628" t="s">
        <v>572</v>
      </c>
      <c r="X9" s="628" t="s">
        <v>430</v>
      </c>
      <c r="Y9" s="628" t="s">
        <v>568</v>
      </c>
      <c r="Z9" s="628" t="s">
        <v>569</v>
      </c>
      <c r="AA9" s="628" t="s">
        <v>132</v>
      </c>
      <c r="AB9" s="629" t="s">
        <v>570</v>
      </c>
      <c r="AC9" s="629" t="s">
        <v>570</v>
      </c>
      <c r="AD9" s="629" t="s">
        <v>570</v>
      </c>
      <c r="AE9" s="628" t="s">
        <v>82</v>
      </c>
      <c r="AF9" s="628" t="s">
        <v>82</v>
      </c>
      <c r="AG9" s="628" t="s">
        <v>248</v>
      </c>
    </row>
    <row r="10" spans="1:34" ht="14.25" customHeight="1">
      <c r="A10" s="627" t="s">
        <v>182</v>
      </c>
      <c r="B10" s="627" t="s">
        <v>182</v>
      </c>
      <c r="C10" s="627" t="s">
        <v>249</v>
      </c>
      <c r="D10" s="627" t="s">
        <v>249</v>
      </c>
      <c r="E10" s="627" t="s">
        <v>249</v>
      </c>
      <c r="F10" s="627" t="s">
        <v>249</v>
      </c>
      <c r="G10" s="627" t="s">
        <v>249</v>
      </c>
      <c r="H10" s="47" t="s">
        <v>10</v>
      </c>
      <c r="I10" s="47" t="s">
        <v>11</v>
      </c>
      <c r="J10" s="627" t="s">
        <v>12</v>
      </c>
      <c r="K10" s="627" t="s">
        <v>12</v>
      </c>
      <c r="L10" s="47" t="s">
        <v>13</v>
      </c>
      <c r="M10" s="47" t="s">
        <v>14</v>
      </c>
      <c r="N10" s="47" t="s">
        <v>15</v>
      </c>
      <c r="O10" s="627" t="s">
        <v>250</v>
      </c>
      <c r="P10" s="627" t="s">
        <v>250</v>
      </c>
      <c r="Q10" s="627" t="s">
        <v>250</v>
      </c>
      <c r="R10" s="47" t="s">
        <v>183</v>
      </c>
      <c r="S10" s="47" t="s">
        <v>184</v>
      </c>
      <c r="T10" s="47" t="s">
        <v>185</v>
      </c>
      <c r="U10" s="627" t="s">
        <v>186</v>
      </c>
      <c r="V10" s="627" t="s">
        <v>186</v>
      </c>
      <c r="W10" s="627" t="s">
        <v>186</v>
      </c>
      <c r="X10" s="47" t="s">
        <v>187</v>
      </c>
      <c r="Y10" s="47" t="s">
        <v>188</v>
      </c>
      <c r="Z10" s="47" t="s">
        <v>189</v>
      </c>
      <c r="AA10" s="48" t="s">
        <v>190</v>
      </c>
      <c r="AB10" s="627" t="s">
        <v>189</v>
      </c>
      <c r="AC10" s="627" t="s">
        <v>189</v>
      </c>
      <c r="AD10" s="627" t="s">
        <v>189</v>
      </c>
      <c r="AE10" s="627" t="s">
        <v>191</v>
      </c>
      <c r="AF10" s="627" t="s">
        <v>191</v>
      </c>
      <c r="AG10" s="47" t="s">
        <v>192</v>
      </c>
    </row>
    <row r="11" spans="1:34" ht="30.95" customHeight="1">
      <c r="A11" s="624" t="s">
        <v>182</v>
      </c>
      <c r="B11" s="624" t="s">
        <v>182</v>
      </c>
      <c r="C11" s="623" t="s">
        <v>573</v>
      </c>
      <c r="D11" s="623" t="s">
        <v>573</v>
      </c>
      <c r="E11" s="623" t="s">
        <v>573</v>
      </c>
      <c r="F11" s="623" t="s">
        <v>573</v>
      </c>
      <c r="G11" s="623" t="s">
        <v>573</v>
      </c>
      <c r="H11" s="49" t="s">
        <v>574</v>
      </c>
      <c r="I11" s="50" t="s">
        <v>140</v>
      </c>
      <c r="J11" s="624" t="s">
        <v>182</v>
      </c>
      <c r="K11" s="624" t="s">
        <v>182</v>
      </c>
      <c r="L11" s="49" t="s">
        <v>237</v>
      </c>
      <c r="M11" s="50" t="s">
        <v>575</v>
      </c>
      <c r="N11" s="50" t="s">
        <v>576</v>
      </c>
      <c r="O11" s="625" t="s">
        <v>577</v>
      </c>
      <c r="P11" s="625" t="s">
        <v>577</v>
      </c>
      <c r="Q11" s="625" t="s">
        <v>577</v>
      </c>
      <c r="R11" s="49" t="s">
        <v>578</v>
      </c>
      <c r="S11" s="50" t="s">
        <v>180</v>
      </c>
      <c r="T11" s="49" t="s">
        <v>237</v>
      </c>
      <c r="U11" s="623" t="s">
        <v>579</v>
      </c>
      <c r="V11" s="623" t="s">
        <v>579</v>
      </c>
      <c r="W11" s="623" t="s">
        <v>579</v>
      </c>
      <c r="X11" s="49" t="s">
        <v>237</v>
      </c>
      <c r="Y11" s="50" t="s">
        <v>237</v>
      </c>
      <c r="Z11" s="49" t="s">
        <v>91</v>
      </c>
      <c r="AA11" s="51" t="s">
        <v>580</v>
      </c>
      <c r="AB11" s="626" t="s">
        <v>179</v>
      </c>
      <c r="AC11" s="626" t="s">
        <v>179</v>
      </c>
      <c r="AD11" s="626" t="s">
        <v>179</v>
      </c>
      <c r="AE11" s="623" t="s">
        <v>237</v>
      </c>
      <c r="AF11" s="623" t="s">
        <v>237</v>
      </c>
      <c r="AG11" s="49" t="s">
        <v>258</v>
      </c>
    </row>
    <row r="12" spans="1:34" ht="30.95" customHeight="1">
      <c r="A12" s="624" t="s">
        <v>249</v>
      </c>
      <c r="B12" s="624" t="s">
        <v>249</v>
      </c>
      <c r="C12" s="623" t="s">
        <v>573</v>
      </c>
      <c r="D12" s="623" t="s">
        <v>573</v>
      </c>
      <c r="E12" s="623" t="s">
        <v>573</v>
      </c>
      <c r="F12" s="623" t="s">
        <v>573</v>
      </c>
      <c r="G12" s="623" t="s">
        <v>573</v>
      </c>
      <c r="H12" s="49" t="s">
        <v>574</v>
      </c>
      <c r="I12" s="50" t="s">
        <v>144</v>
      </c>
      <c r="J12" s="624" t="s">
        <v>182</v>
      </c>
      <c r="K12" s="624" t="s">
        <v>182</v>
      </c>
      <c r="L12" s="49" t="s">
        <v>237</v>
      </c>
      <c r="M12" s="50" t="s">
        <v>581</v>
      </c>
      <c r="N12" s="50" t="s">
        <v>582</v>
      </c>
      <c r="O12" s="625" t="s">
        <v>583</v>
      </c>
      <c r="P12" s="625" t="s">
        <v>583</v>
      </c>
      <c r="Q12" s="625" t="s">
        <v>583</v>
      </c>
      <c r="R12" s="49" t="s">
        <v>584</v>
      </c>
      <c r="S12" s="50" t="s">
        <v>180</v>
      </c>
      <c r="T12" s="49" t="s">
        <v>237</v>
      </c>
      <c r="U12" s="623" t="s">
        <v>579</v>
      </c>
      <c r="V12" s="623" t="s">
        <v>579</v>
      </c>
      <c r="W12" s="623" t="s">
        <v>579</v>
      </c>
      <c r="X12" s="49" t="s">
        <v>237</v>
      </c>
      <c r="Y12" s="50" t="s">
        <v>237</v>
      </c>
      <c r="Z12" s="49" t="s">
        <v>91</v>
      </c>
      <c r="AA12" s="51" t="s">
        <v>585</v>
      </c>
      <c r="AB12" s="626" t="s">
        <v>179</v>
      </c>
      <c r="AC12" s="626" t="s">
        <v>179</v>
      </c>
      <c r="AD12" s="626" t="s">
        <v>179</v>
      </c>
      <c r="AE12" s="623" t="s">
        <v>237</v>
      </c>
      <c r="AF12" s="623" t="s">
        <v>237</v>
      </c>
      <c r="AG12" s="49" t="s">
        <v>258</v>
      </c>
    </row>
    <row r="13" spans="1:34" ht="30.95" customHeight="1">
      <c r="A13" s="624" t="s">
        <v>10</v>
      </c>
      <c r="B13" s="624" t="s">
        <v>10</v>
      </c>
      <c r="C13" s="623" t="s">
        <v>573</v>
      </c>
      <c r="D13" s="623" t="s">
        <v>573</v>
      </c>
      <c r="E13" s="623" t="s">
        <v>573</v>
      </c>
      <c r="F13" s="623" t="s">
        <v>573</v>
      </c>
      <c r="G13" s="623" t="s">
        <v>573</v>
      </c>
      <c r="H13" s="49" t="s">
        <v>574</v>
      </c>
      <c r="I13" s="50" t="s">
        <v>145</v>
      </c>
      <c r="J13" s="624" t="s">
        <v>182</v>
      </c>
      <c r="K13" s="624" t="s">
        <v>182</v>
      </c>
      <c r="L13" s="49" t="s">
        <v>237</v>
      </c>
      <c r="M13" s="50" t="s">
        <v>586</v>
      </c>
      <c r="N13" s="50" t="s">
        <v>587</v>
      </c>
      <c r="O13" s="625" t="s">
        <v>588</v>
      </c>
      <c r="P13" s="625" t="s">
        <v>588</v>
      </c>
      <c r="Q13" s="625" t="s">
        <v>588</v>
      </c>
      <c r="R13" s="49" t="s">
        <v>589</v>
      </c>
      <c r="S13" s="50" t="s">
        <v>180</v>
      </c>
      <c r="T13" s="49" t="s">
        <v>237</v>
      </c>
      <c r="U13" s="623" t="s">
        <v>579</v>
      </c>
      <c r="V13" s="623" t="s">
        <v>579</v>
      </c>
      <c r="W13" s="623" t="s">
        <v>579</v>
      </c>
      <c r="X13" s="49" t="s">
        <v>237</v>
      </c>
      <c r="Y13" s="50" t="s">
        <v>237</v>
      </c>
      <c r="Z13" s="49" t="s">
        <v>91</v>
      </c>
      <c r="AA13" s="51" t="s">
        <v>590</v>
      </c>
      <c r="AB13" s="626" t="s">
        <v>179</v>
      </c>
      <c r="AC13" s="626" t="s">
        <v>179</v>
      </c>
      <c r="AD13" s="626" t="s">
        <v>179</v>
      </c>
      <c r="AE13" s="623" t="s">
        <v>237</v>
      </c>
      <c r="AF13" s="623" t="s">
        <v>237</v>
      </c>
      <c r="AG13" s="49" t="s">
        <v>258</v>
      </c>
    </row>
    <row r="14" spans="1:34" ht="15" customHeight="1">
      <c r="A14" s="618" t="s">
        <v>237</v>
      </c>
      <c r="B14" s="618" t="s">
        <v>237</v>
      </c>
      <c r="C14" s="620" t="s">
        <v>92</v>
      </c>
      <c r="D14" s="620" t="s">
        <v>92</v>
      </c>
      <c r="E14" s="620" t="s">
        <v>92</v>
      </c>
      <c r="F14" s="620" t="s">
        <v>92</v>
      </c>
      <c r="G14" s="620" t="s">
        <v>92</v>
      </c>
      <c r="H14" s="52" t="s">
        <v>237</v>
      </c>
      <c r="I14" s="53" t="s">
        <v>237</v>
      </c>
      <c r="J14" s="620" t="s">
        <v>10</v>
      </c>
      <c r="K14" s="620" t="s">
        <v>10</v>
      </c>
      <c r="L14" s="52" t="s">
        <v>237</v>
      </c>
      <c r="M14" s="53" t="s">
        <v>237</v>
      </c>
      <c r="N14" s="53" t="s">
        <v>237</v>
      </c>
      <c r="O14" s="621" t="s">
        <v>237</v>
      </c>
      <c r="P14" s="621" t="s">
        <v>237</v>
      </c>
      <c r="Q14" s="621" t="s">
        <v>237</v>
      </c>
      <c r="R14" s="52" t="s">
        <v>237</v>
      </c>
      <c r="S14" s="52" t="s">
        <v>237</v>
      </c>
      <c r="T14" s="52" t="s">
        <v>237</v>
      </c>
      <c r="U14" s="618" t="s">
        <v>237</v>
      </c>
      <c r="V14" s="618" t="s">
        <v>237</v>
      </c>
      <c r="W14" s="618" t="s">
        <v>237</v>
      </c>
      <c r="X14" s="54" t="s">
        <v>237</v>
      </c>
      <c r="Y14" s="53" t="s">
        <v>237</v>
      </c>
      <c r="Z14" s="52" t="s">
        <v>237</v>
      </c>
      <c r="AA14" s="54" t="s">
        <v>591</v>
      </c>
      <c r="AB14" s="622" t="s">
        <v>237</v>
      </c>
      <c r="AC14" s="622" t="s">
        <v>237</v>
      </c>
      <c r="AD14" s="622" t="s">
        <v>237</v>
      </c>
      <c r="AE14" s="618" t="s">
        <v>237</v>
      </c>
      <c r="AF14" s="618" t="s">
        <v>237</v>
      </c>
      <c r="AG14" s="52" t="s">
        <v>237</v>
      </c>
    </row>
    <row r="15" spans="1:34" ht="2.1" customHeight="1">
      <c r="A15" s="619" t="s">
        <v>237</v>
      </c>
      <c r="B15" s="619" t="s">
        <v>237</v>
      </c>
      <c r="C15" s="619" t="s">
        <v>237</v>
      </c>
      <c r="D15" s="619" t="s">
        <v>237</v>
      </c>
      <c r="E15" s="619" t="s">
        <v>237</v>
      </c>
      <c r="F15" s="619" t="s">
        <v>237</v>
      </c>
      <c r="G15" s="619" t="s">
        <v>237</v>
      </c>
      <c r="H15" s="619" t="s">
        <v>237</v>
      </c>
      <c r="I15" s="619" t="s">
        <v>237</v>
      </c>
      <c r="J15" s="619" t="s">
        <v>237</v>
      </c>
      <c r="K15" s="619" t="s">
        <v>237</v>
      </c>
      <c r="L15" s="619" t="s">
        <v>237</v>
      </c>
      <c r="M15" s="619" t="s">
        <v>237</v>
      </c>
      <c r="N15" s="619" t="s">
        <v>237</v>
      </c>
      <c r="O15" s="619" t="s">
        <v>237</v>
      </c>
      <c r="P15" s="619" t="s">
        <v>237</v>
      </c>
      <c r="Q15" s="619" t="s">
        <v>237</v>
      </c>
      <c r="R15" s="619" t="s">
        <v>237</v>
      </c>
      <c r="S15" s="619" t="s">
        <v>237</v>
      </c>
      <c r="T15" s="619" t="s">
        <v>237</v>
      </c>
      <c r="U15" s="619" t="s">
        <v>237</v>
      </c>
      <c r="V15" s="619" t="s">
        <v>237</v>
      </c>
      <c r="W15" s="619" t="s">
        <v>237</v>
      </c>
      <c r="X15" s="619" t="s">
        <v>237</v>
      </c>
      <c r="Y15" s="619" t="s">
        <v>237</v>
      </c>
      <c r="Z15" s="619" t="s">
        <v>237</v>
      </c>
      <c r="AA15" s="619" t="s">
        <v>237</v>
      </c>
      <c r="AB15" s="619" t="s">
        <v>237</v>
      </c>
      <c r="AC15" s="619" t="s">
        <v>237</v>
      </c>
      <c r="AD15" s="619" t="s">
        <v>237</v>
      </c>
      <c r="AE15" s="619" t="s">
        <v>237</v>
      </c>
      <c r="AF15" s="619" t="s">
        <v>237</v>
      </c>
      <c r="AG15" s="619" t="s">
        <v>237</v>
      </c>
      <c r="AH15" s="619" t="s">
        <v>237</v>
      </c>
    </row>
    <row r="16" spans="1:34" ht="14.25" customHeight="1">
      <c r="B16" s="616" t="s">
        <v>265</v>
      </c>
      <c r="C16" s="616" t="s">
        <v>265</v>
      </c>
      <c r="D16" s="616" t="s">
        <v>265</v>
      </c>
      <c r="E16" s="616" t="s">
        <v>265</v>
      </c>
      <c r="F16" s="616" t="s">
        <v>265</v>
      </c>
      <c r="G16" s="616" t="s">
        <v>265</v>
      </c>
      <c r="H16" s="616" t="s">
        <v>265</v>
      </c>
      <c r="I16" s="616" t="s">
        <v>265</v>
      </c>
      <c r="J16" s="616" t="s">
        <v>265</v>
      </c>
      <c r="V16" s="616" t="s">
        <v>825</v>
      </c>
      <c r="W16" s="616" t="s">
        <v>266</v>
      </c>
      <c r="X16" s="616" t="s">
        <v>266</v>
      </c>
      <c r="Y16" s="616" t="s">
        <v>266</v>
      </c>
      <c r="Z16" s="616" t="s">
        <v>266</v>
      </c>
      <c r="AA16" s="616" t="s">
        <v>266</v>
      </c>
      <c r="AB16" s="616" t="s">
        <v>266</v>
      </c>
    </row>
    <row r="17" spans="2:29" ht="2.85" customHeight="1"/>
    <row r="18" spans="2:29" ht="14.25" customHeight="1">
      <c r="B18" s="616" t="s">
        <v>267</v>
      </c>
      <c r="C18" s="616" t="s">
        <v>267</v>
      </c>
      <c r="D18" s="616" t="s">
        <v>267</v>
      </c>
      <c r="E18" s="616" t="s">
        <v>267</v>
      </c>
      <c r="F18" s="616" t="s">
        <v>267</v>
      </c>
      <c r="G18" s="616" t="s">
        <v>267</v>
      </c>
      <c r="H18" s="616" t="s">
        <v>267</v>
      </c>
      <c r="I18" s="616" t="s">
        <v>267</v>
      </c>
      <c r="J18" s="616" t="s">
        <v>267</v>
      </c>
      <c r="V18" s="616" t="s">
        <v>94</v>
      </c>
      <c r="W18" s="616" t="s">
        <v>94</v>
      </c>
      <c r="X18" s="616" t="s">
        <v>94</v>
      </c>
      <c r="Y18" s="616" t="s">
        <v>94</v>
      </c>
      <c r="Z18" s="616" t="s">
        <v>94</v>
      </c>
      <c r="AA18" s="616" t="s">
        <v>94</v>
      </c>
      <c r="AB18" s="616" t="s">
        <v>94</v>
      </c>
    </row>
    <row r="19" spans="2:29" ht="47.25" customHeight="1"/>
    <row r="20" spans="2:29" ht="14.25" customHeight="1">
      <c r="B20" s="615" t="s">
        <v>805</v>
      </c>
      <c r="C20" s="615" t="s">
        <v>268</v>
      </c>
      <c r="D20" s="615" t="s">
        <v>268</v>
      </c>
      <c r="E20" s="615" t="s">
        <v>268</v>
      </c>
      <c r="F20" s="615" t="s">
        <v>268</v>
      </c>
      <c r="G20" s="615" t="s">
        <v>268</v>
      </c>
      <c r="H20" s="615" t="s">
        <v>268</v>
      </c>
      <c r="I20" s="615" t="s">
        <v>268</v>
      </c>
      <c r="J20" s="615" t="s">
        <v>268</v>
      </c>
      <c r="V20" s="615" t="s">
        <v>693</v>
      </c>
      <c r="W20" s="615" t="s">
        <v>269</v>
      </c>
      <c r="X20" s="615" t="s">
        <v>269</v>
      </c>
      <c r="Y20" s="615" t="s">
        <v>269</v>
      </c>
      <c r="Z20" s="615" t="s">
        <v>269</v>
      </c>
      <c r="AA20" s="615" t="s">
        <v>269</v>
      </c>
      <c r="AB20" s="615" t="s">
        <v>269</v>
      </c>
    </row>
    <row r="21" spans="2:29" ht="14.25" customHeight="1">
      <c r="B21" s="616" t="s">
        <v>214</v>
      </c>
      <c r="C21" s="616" t="s">
        <v>270</v>
      </c>
      <c r="D21" s="616" t="s">
        <v>270</v>
      </c>
      <c r="E21" s="616" t="s">
        <v>270</v>
      </c>
      <c r="F21" s="616" t="s">
        <v>270</v>
      </c>
      <c r="G21" s="616" t="s">
        <v>270</v>
      </c>
      <c r="H21" s="616" t="s">
        <v>270</v>
      </c>
      <c r="I21" s="616" t="s">
        <v>270</v>
      </c>
      <c r="J21" s="616" t="s">
        <v>270</v>
      </c>
      <c r="V21" s="616" t="s">
        <v>819</v>
      </c>
      <c r="W21" s="616" t="s">
        <v>271</v>
      </c>
      <c r="X21" s="616" t="s">
        <v>271</v>
      </c>
      <c r="Y21" s="616" t="s">
        <v>271</v>
      </c>
      <c r="Z21" s="616" t="s">
        <v>271</v>
      </c>
      <c r="AA21" s="616" t="s">
        <v>271</v>
      </c>
      <c r="AB21" s="616" t="s">
        <v>271</v>
      </c>
    </row>
    <row r="22" spans="2:29" ht="172.15" customHeight="1"/>
    <row r="23" spans="2:29" ht="14.25" customHeight="1">
      <c r="W23" s="617" t="s">
        <v>272</v>
      </c>
      <c r="X23" s="617" t="s">
        <v>272</v>
      </c>
      <c r="Y23" s="617" t="s">
        <v>272</v>
      </c>
      <c r="Z23" s="617" t="s">
        <v>272</v>
      </c>
      <c r="AA23" s="617" t="s">
        <v>272</v>
      </c>
      <c r="AB23" s="617" t="s">
        <v>272</v>
      </c>
      <c r="AC23" s="617" t="s">
        <v>272</v>
      </c>
    </row>
  </sheetData>
  <mergeCells count="72">
    <mergeCell ref="O2:R2"/>
    <mergeCell ref="M8:M9"/>
    <mergeCell ref="A1:AE1"/>
    <mergeCell ref="A3:C3"/>
    <mergeCell ref="G3:P3"/>
    <mergeCell ref="A4:C5"/>
    <mergeCell ref="E4:E5"/>
    <mergeCell ref="G5:O5"/>
    <mergeCell ref="A8:B9"/>
    <mergeCell ref="C8:G9"/>
    <mergeCell ref="H8:I8"/>
    <mergeCell ref="J8:K9"/>
    <mergeCell ref="L8:L9"/>
    <mergeCell ref="AE6:AG6"/>
    <mergeCell ref="AG8:AG9"/>
    <mergeCell ref="N8:N9"/>
    <mergeCell ref="O8:Q9"/>
    <mergeCell ref="R8:R9"/>
    <mergeCell ref="S8:S9"/>
    <mergeCell ref="T8:W8"/>
    <mergeCell ref="X8:X9"/>
    <mergeCell ref="U9:W9"/>
    <mergeCell ref="Y8:Y9"/>
    <mergeCell ref="Z8:Z9"/>
    <mergeCell ref="AA8:AA9"/>
    <mergeCell ref="AB8:AD9"/>
    <mergeCell ref="AE8:AF9"/>
    <mergeCell ref="AE10:AF10"/>
    <mergeCell ref="A11:B11"/>
    <mergeCell ref="C11:G11"/>
    <mergeCell ref="J11:K11"/>
    <mergeCell ref="O11:Q11"/>
    <mergeCell ref="U11:W11"/>
    <mergeCell ref="AB11:AD11"/>
    <mergeCell ref="AE11:AF11"/>
    <mergeCell ref="A10:B10"/>
    <mergeCell ref="C10:G10"/>
    <mergeCell ref="J10:K10"/>
    <mergeCell ref="O10:Q10"/>
    <mergeCell ref="U10:W10"/>
    <mergeCell ref="AB10:AD10"/>
    <mergeCell ref="AE12:AF12"/>
    <mergeCell ref="A13:B13"/>
    <mergeCell ref="C13:G13"/>
    <mergeCell ref="J13:K13"/>
    <mergeCell ref="O13:Q13"/>
    <mergeCell ref="U13:W13"/>
    <mergeCell ref="AB13:AD13"/>
    <mergeCell ref="AE13:AF13"/>
    <mergeCell ref="A12:B12"/>
    <mergeCell ref="C12:G12"/>
    <mergeCell ref="J12:K12"/>
    <mergeCell ref="O12:Q12"/>
    <mergeCell ref="U12:W12"/>
    <mergeCell ref="AB12:AD12"/>
    <mergeCell ref="AE14:AF14"/>
    <mergeCell ref="A15:AH15"/>
    <mergeCell ref="B16:J16"/>
    <mergeCell ref="V16:AB16"/>
    <mergeCell ref="B18:J18"/>
    <mergeCell ref="V18:AB18"/>
    <mergeCell ref="A14:B14"/>
    <mergeCell ref="C14:G14"/>
    <mergeCell ref="J14:K14"/>
    <mergeCell ref="O14:Q14"/>
    <mergeCell ref="U14:W14"/>
    <mergeCell ref="AB14:AD14"/>
    <mergeCell ref="B20:J20"/>
    <mergeCell ref="V20:AB20"/>
    <mergeCell ref="B21:J21"/>
    <mergeCell ref="V21:AB21"/>
    <mergeCell ref="W23:AC23"/>
  </mergeCells>
  <pageMargins left="0.71" right="0.08" top="0.39" bottom="0.39" header="0" footer="0"/>
  <pageSetup paperSize="5" scale="90" firstPageNumber="0" orientation="landscape" useFirstPageNumber="1" errors="blank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3"/>
  <sheetViews>
    <sheetView view="pageBreakPreview" zoomScale="67" zoomScaleSheetLayoutView="67" workbookViewId="0">
      <selection activeCell="F20" sqref="F20"/>
    </sheetView>
  </sheetViews>
  <sheetFormatPr defaultColWidth="9.140625" defaultRowHeight="12.75"/>
  <cols>
    <col min="1" max="1" width="6.7109375" style="338" customWidth="1"/>
    <col min="2" max="2" width="9.28515625" style="338" customWidth="1"/>
    <col min="3" max="3" width="55.140625" style="338" customWidth="1"/>
    <col min="4" max="4" width="11.140625" style="338" customWidth="1"/>
    <col min="5" max="5" width="10.85546875" style="338" customWidth="1"/>
    <col min="6" max="6" width="19.7109375" style="338" customWidth="1"/>
    <col min="7" max="7" width="9.140625" style="338" customWidth="1"/>
    <col min="8" max="8" width="19.5703125" style="338" customWidth="1"/>
    <col min="9" max="9" width="10.5703125" style="338" customWidth="1"/>
    <col min="10" max="10" width="22.42578125" style="338" customWidth="1"/>
    <col min="11" max="11" width="11.140625" style="338" customWidth="1"/>
    <col min="12" max="12" width="11.42578125" style="338" customWidth="1"/>
    <col min="13" max="13" width="19.140625" style="338" customWidth="1"/>
    <col min="14" max="14" width="19.5703125" style="338" bestFit="1" customWidth="1"/>
    <col min="15" max="15" width="20.85546875" style="298" customWidth="1"/>
    <col min="16" max="16" width="21.7109375" style="338" bestFit="1" customWidth="1"/>
    <col min="17" max="16384" width="9.140625" style="338"/>
  </cols>
  <sheetData>
    <row r="1" spans="1:17" ht="20.25">
      <c r="A1" s="451" t="s">
        <v>238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7" ht="15" customHeight="1">
      <c r="A2" s="452" t="str">
        <f>+'[1]Rekap Aset Tetap'!A2:M2</f>
        <v>Tahun Anggaran  :  2022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7" ht="15" customHeight="1">
      <c r="A3" s="452" t="str">
        <f>+'[1]Rekap Aset Tetap'!A3:M3</f>
        <v>Periode  :  Semester I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</row>
    <row r="4" spans="1:17" s="339" customFormat="1" ht="15" customHeight="1">
      <c r="A4" s="452" t="s">
        <v>730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O4" s="299"/>
    </row>
    <row r="5" spans="1:17" s="339" customFormat="1" ht="15" customHeight="1" thickBot="1">
      <c r="J5" s="340"/>
      <c r="M5" s="341"/>
      <c r="O5" s="299"/>
    </row>
    <row r="6" spans="1:17" ht="13.5" customHeight="1" thickTop="1">
      <c r="A6" s="453" t="s">
        <v>118</v>
      </c>
      <c r="B6" s="453" t="s">
        <v>2</v>
      </c>
      <c r="C6" s="456" t="s">
        <v>207</v>
      </c>
      <c r="D6" s="459" t="s">
        <v>717</v>
      </c>
      <c r="E6" s="460"/>
      <c r="F6" s="461"/>
      <c r="G6" s="465" t="s">
        <v>4</v>
      </c>
      <c r="H6" s="466"/>
      <c r="I6" s="466"/>
      <c r="J6" s="467"/>
      <c r="K6" s="459" t="s">
        <v>718</v>
      </c>
      <c r="L6" s="460"/>
      <c r="M6" s="461"/>
    </row>
    <row r="7" spans="1:17" ht="12.75" customHeight="1">
      <c r="A7" s="454"/>
      <c r="B7" s="454"/>
      <c r="C7" s="457"/>
      <c r="D7" s="462"/>
      <c r="E7" s="463"/>
      <c r="F7" s="464"/>
      <c r="G7" s="445" t="s">
        <v>5</v>
      </c>
      <c r="H7" s="446"/>
      <c r="I7" s="445" t="s">
        <v>6</v>
      </c>
      <c r="J7" s="446"/>
      <c r="K7" s="462"/>
      <c r="L7" s="463"/>
      <c r="M7" s="464"/>
    </row>
    <row r="8" spans="1:17" ht="21" customHeight="1">
      <c r="A8" s="455"/>
      <c r="B8" s="455"/>
      <c r="C8" s="458"/>
      <c r="D8" s="342" t="s">
        <v>205</v>
      </c>
      <c r="E8" s="342" t="s">
        <v>80</v>
      </c>
      <c r="F8" s="342" t="s">
        <v>208</v>
      </c>
      <c r="G8" s="342" t="s">
        <v>205</v>
      </c>
      <c r="H8" s="342" t="s">
        <v>208</v>
      </c>
      <c r="I8" s="342" t="s">
        <v>205</v>
      </c>
      <c r="J8" s="342" t="s">
        <v>208</v>
      </c>
      <c r="K8" s="342" t="s">
        <v>205</v>
      </c>
      <c r="L8" s="342" t="s">
        <v>80</v>
      </c>
      <c r="M8" s="342" t="s">
        <v>208</v>
      </c>
    </row>
    <row r="9" spans="1:17" ht="13.5" customHeight="1">
      <c r="A9" s="343">
        <v>1</v>
      </c>
      <c r="B9" s="343">
        <v>2</v>
      </c>
      <c r="C9" s="343">
        <v>3</v>
      </c>
      <c r="D9" s="343">
        <v>4</v>
      </c>
      <c r="E9" s="343">
        <v>5</v>
      </c>
      <c r="F9" s="343">
        <v>6</v>
      </c>
      <c r="G9" s="343">
        <v>7</v>
      </c>
      <c r="H9" s="343">
        <v>8</v>
      </c>
      <c r="I9" s="343">
        <v>9</v>
      </c>
      <c r="J9" s="343">
        <v>10</v>
      </c>
      <c r="K9" s="343">
        <v>11</v>
      </c>
      <c r="L9" s="343">
        <v>12</v>
      </c>
      <c r="M9" s="343">
        <v>13</v>
      </c>
    </row>
    <row r="10" spans="1:17" ht="15.75" customHeight="1">
      <c r="A10" s="344">
        <v>1</v>
      </c>
      <c r="B10" s="345" t="s">
        <v>16</v>
      </c>
      <c r="C10" s="346" t="s">
        <v>731</v>
      </c>
      <c r="D10" s="347">
        <f t="shared" ref="D10" si="0">SUM(D11)</f>
        <v>0</v>
      </c>
      <c r="E10" s="348" t="s">
        <v>732</v>
      </c>
      <c r="F10" s="349">
        <f>SUM(F11)</f>
        <v>0</v>
      </c>
      <c r="G10" s="347">
        <f t="shared" ref="G10:I12" si="1">SUM(G11)</f>
        <v>0</v>
      </c>
      <c r="H10" s="349">
        <f>SUM(H11)</f>
        <v>0</v>
      </c>
      <c r="I10" s="347">
        <f t="shared" si="1"/>
        <v>0</v>
      </c>
      <c r="J10" s="349">
        <f>SUM(J11)</f>
        <v>0</v>
      </c>
      <c r="K10" s="347">
        <f t="shared" ref="K10" si="2">SUM(K11)</f>
        <v>0</v>
      </c>
      <c r="L10" s="348" t="s">
        <v>732</v>
      </c>
      <c r="M10" s="349">
        <f>SUM(M11)</f>
        <v>0</v>
      </c>
      <c r="N10" s="340"/>
      <c r="O10" s="340"/>
      <c r="P10" s="340"/>
      <c r="Q10" s="350"/>
    </row>
    <row r="11" spans="1:17" ht="15.75" customHeight="1">
      <c r="A11" s="351">
        <v>2</v>
      </c>
      <c r="B11" s="352" t="s">
        <v>733</v>
      </c>
      <c r="C11" s="353" t="s">
        <v>17</v>
      </c>
      <c r="D11" s="354">
        <v>0</v>
      </c>
      <c r="E11" s="355" t="s">
        <v>732</v>
      </c>
      <c r="F11" s="354">
        <v>0</v>
      </c>
      <c r="G11" s="354">
        <v>0</v>
      </c>
      <c r="H11" s="354">
        <v>0</v>
      </c>
      <c r="I11" s="354">
        <v>0</v>
      </c>
      <c r="J11" s="354">
        <v>0</v>
      </c>
      <c r="K11" s="356">
        <f>D11-G11+I11</f>
        <v>0</v>
      </c>
      <c r="L11" s="355" t="s">
        <v>732</v>
      </c>
      <c r="M11" s="357">
        <f>F11-H11+J11</f>
        <v>0</v>
      </c>
      <c r="N11" s="340"/>
      <c r="O11" s="340"/>
      <c r="P11" s="340"/>
      <c r="Q11" s="350"/>
    </row>
    <row r="12" spans="1:17" ht="15.75" customHeight="1">
      <c r="A12" s="344">
        <v>3</v>
      </c>
      <c r="B12" s="345" t="s">
        <v>20</v>
      </c>
      <c r="C12" s="346" t="s">
        <v>734</v>
      </c>
      <c r="D12" s="347">
        <f>SUM(D13:D31)</f>
        <v>159</v>
      </c>
      <c r="E12" s="348" t="s">
        <v>721</v>
      </c>
      <c r="F12" s="349">
        <f>SUM(F13:F31)</f>
        <v>32465000</v>
      </c>
      <c r="G12" s="347">
        <f t="shared" si="1"/>
        <v>0</v>
      </c>
      <c r="H12" s="349">
        <f>SUM(H13)</f>
        <v>0</v>
      </c>
      <c r="I12" s="347">
        <f t="shared" si="1"/>
        <v>0</v>
      </c>
      <c r="J12" s="349">
        <f>SUM(J13)</f>
        <v>0</v>
      </c>
      <c r="K12" s="347">
        <f>SUM(K13:K31)</f>
        <v>159</v>
      </c>
      <c r="L12" s="348" t="s">
        <v>721</v>
      </c>
      <c r="M12" s="349">
        <f>SUM(M13:M31)</f>
        <v>32465000</v>
      </c>
      <c r="N12" s="340"/>
      <c r="O12" s="340"/>
      <c r="P12" s="340"/>
      <c r="Q12" s="350"/>
    </row>
    <row r="13" spans="1:17" ht="15.75" customHeight="1">
      <c r="A13" s="351">
        <v>4</v>
      </c>
      <c r="B13" s="352" t="s">
        <v>735</v>
      </c>
      <c r="C13" s="353" t="s">
        <v>736</v>
      </c>
      <c r="D13" s="354">
        <v>0</v>
      </c>
      <c r="E13" s="355" t="s">
        <v>721</v>
      </c>
      <c r="F13" s="354">
        <v>0</v>
      </c>
      <c r="G13" s="354">
        <v>0</v>
      </c>
      <c r="H13" s="354">
        <v>0</v>
      </c>
      <c r="I13" s="354">
        <v>0</v>
      </c>
      <c r="J13" s="354">
        <v>0</v>
      </c>
      <c r="K13" s="356">
        <f t="shared" ref="K13:K31" si="3">D13-G13+I13</f>
        <v>0</v>
      </c>
      <c r="L13" s="355" t="s">
        <v>721</v>
      </c>
      <c r="M13" s="357">
        <f t="shared" ref="M13:M31" si="4">F13-H13+J13</f>
        <v>0</v>
      </c>
      <c r="N13" s="340"/>
      <c r="O13" s="340"/>
      <c r="P13" s="340"/>
      <c r="Q13" s="350"/>
    </row>
    <row r="14" spans="1:17" s="364" customFormat="1" ht="15.75" customHeight="1">
      <c r="A14" s="358">
        <v>5</v>
      </c>
      <c r="B14" s="359" t="s">
        <v>737</v>
      </c>
      <c r="C14" s="360" t="s">
        <v>738</v>
      </c>
      <c r="D14" s="354">
        <v>0</v>
      </c>
      <c r="E14" s="361" t="s">
        <v>723</v>
      </c>
      <c r="F14" s="354">
        <v>0</v>
      </c>
      <c r="G14" s="354">
        <v>0</v>
      </c>
      <c r="H14" s="354">
        <v>0</v>
      </c>
      <c r="I14" s="354">
        <v>0</v>
      </c>
      <c r="J14" s="354">
        <v>0</v>
      </c>
      <c r="K14" s="362">
        <f t="shared" si="3"/>
        <v>0</v>
      </c>
      <c r="L14" s="361" t="s">
        <v>723</v>
      </c>
      <c r="M14" s="363">
        <f t="shared" si="4"/>
        <v>0</v>
      </c>
      <c r="N14" s="340"/>
      <c r="O14" s="340"/>
      <c r="P14" s="340"/>
      <c r="Q14" s="350"/>
    </row>
    <row r="15" spans="1:17" s="364" customFormat="1" ht="15.75" customHeight="1">
      <c r="A15" s="358">
        <v>6</v>
      </c>
      <c r="B15" s="359" t="s">
        <v>739</v>
      </c>
      <c r="C15" s="360" t="s">
        <v>740</v>
      </c>
      <c r="D15" s="354">
        <v>0</v>
      </c>
      <c r="E15" s="361" t="s">
        <v>723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62">
        <f t="shared" si="3"/>
        <v>0</v>
      </c>
      <c r="L15" s="361" t="s">
        <v>723</v>
      </c>
      <c r="M15" s="363">
        <f t="shared" si="4"/>
        <v>0</v>
      </c>
      <c r="N15" s="340"/>
      <c r="O15" s="340"/>
      <c r="P15" s="340"/>
      <c r="Q15" s="350"/>
    </row>
    <row r="16" spans="1:17" s="364" customFormat="1" ht="15.75" customHeight="1">
      <c r="A16" s="358">
        <v>7</v>
      </c>
      <c r="B16" s="359" t="s">
        <v>741</v>
      </c>
      <c r="C16" s="360" t="s">
        <v>742</v>
      </c>
      <c r="D16" s="354">
        <v>0</v>
      </c>
      <c r="E16" s="361" t="s">
        <v>721</v>
      </c>
      <c r="F16" s="354">
        <v>0</v>
      </c>
      <c r="G16" s="354">
        <v>0</v>
      </c>
      <c r="H16" s="354">
        <v>0</v>
      </c>
      <c r="I16" s="354">
        <v>0</v>
      </c>
      <c r="J16" s="354">
        <v>0</v>
      </c>
      <c r="K16" s="362">
        <f t="shared" si="3"/>
        <v>0</v>
      </c>
      <c r="L16" s="361" t="s">
        <v>721</v>
      </c>
      <c r="M16" s="363">
        <f t="shared" si="4"/>
        <v>0</v>
      </c>
      <c r="N16" s="340"/>
      <c r="O16" s="340"/>
      <c r="P16" s="340"/>
      <c r="Q16" s="350"/>
    </row>
    <row r="17" spans="1:17" s="364" customFormat="1" ht="15.75" customHeight="1">
      <c r="A17" s="358">
        <v>8</v>
      </c>
      <c r="B17" s="359" t="s">
        <v>743</v>
      </c>
      <c r="C17" s="360" t="s">
        <v>744</v>
      </c>
      <c r="D17" s="365">
        <v>150</v>
      </c>
      <c r="E17" s="366" t="s">
        <v>24</v>
      </c>
      <c r="F17" s="367">
        <v>31310000</v>
      </c>
      <c r="G17" s="354">
        <v>0</v>
      </c>
      <c r="H17" s="354">
        <v>0</v>
      </c>
      <c r="I17" s="354">
        <v>0</v>
      </c>
      <c r="J17" s="354">
        <v>0</v>
      </c>
      <c r="K17" s="365">
        <f t="shared" ref="K17" si="5">SUM(D17-G17,I17)</f>
        <v>150</v>
      </c>
      <c r="L17" s="366" t="s">
        <v>24</v>
      </c>
      <c r="M17" s="368">
        <f t="shared" ref="M17" si="6">SUM(F17-H17,J17)</f>
        <v>31310000</v>
      </c>
      <c r="N17" s="340"/>
      <c r="O17" s="340"/>
      <c r="P17" s="340"/>
      <c r="Q17" s="350"/>
    </row>
    <row r="18" spans="1:17" s="364" customFormat="1" ht="15.75" customHeight="1">
      <c r="A18" s="358">
        <v>9</v>
      </c>
      <c r="B18" s="359" t="s">
        <v>745</v>
      </c>
      <c r="C18" s="360" t="s">
        <v>746</v>
      </c>
      <c r="D18" s="354">
        <v>2</v>
      </c>
      <c r="E18" s="361" t="s">
        <v>723</v>
      </c>
      <c r="F18" s="369">
        <v>220000</v>
      </c>
      <c r="G18" s="354">
        <v>0</v>
      </c>
      <c r="H18" s="354">
        <v>0</v>
      </c>
      <c r="I18" s="354">
        <v>0</v>
      </c>
      <c r="J18" s="354">
        <v>0</v>
      </c>
      <c r="K18" s="362">
        <f t="shared" si="3"/>
        <v>2</v>
      </c>
      <c r="L18" s="361" t="s">
        <v>723</v>
      </c>
      <c r="M18" s="363">
        <f t="shared" si="4"/>
        <v>220000</v>
      </c>
      <c r="N18" s="340"/>
      <c r="O18" s="340"/>
      <c r="P18" s="340"/>
      <c r="Q18" s="350"/>
    </row>
    <row r="19" spans="1:17" s="364" customFormat="1" ht="15.75" customHeight="1">
      <c r="A19" s="358">
        <v>10</v>
      </c>
      <c r="B19" s="359" t="s">
        <v>747</v>
      </c>
      <c r="C19" s="360" t="s">
        <v>748</v>
      </c>
      <c r="D19" s="354">
        <v>3</v>
      </c>
      <c r="E19" s="361" t="s">
        <v>723</v>
      </c>
      <c r="F19" s="370">
        <v>180000</v>
      </c>
      <c r="G19" s="354">
        <v>0</v>
      </c>
      <c r="H19" s="354">
        <v>0</v>
      </c>
      <c r="I19" s="354">
        <v>0</v>
      </c>
      <c r="J19" s="370">
        <v>0</v>
      </c>
      <c r="K19" s="362">
        <f t="shared" si="3"/>
        <v>3</v>
      </c>
      <c r="L19" s="361" t="s">
        <v>723</v>
      </c>
      <c r="M19" s="363">
        <f t="shared" si="4"/>
        <v>180000</v>
      </c>
      <c r="N19" s="340"/>
      <c r="O19" s="340"/>
      <c r="P19" s="340"/>
      <c r="Q19" s="350"/>
    </row>
    <row r="20" spans="1:17" s="364" customFormat="1" ht="15.75" customHeight="1">
      <c r="A20" s="358">
        <v>11</v>
      </c>
      <c r="B20" s="359" t="s">
        <v>749</v>
      </c>
      <c r="C20" s="360" t="s">
        <v>750</v>
      </c>
      <c r="D20" s="354">
        <v>4</v>
      </c>
      <c r="E20" s="361" t="s">
        <v>723</v>
      </c>
      <c r="F20" s="370">
        <v>755000</v>
      </c>
      <c r="G20" s="354">
        <v>0</v>
      </c>
      <c r="H20" s="354">
        <v>0</v>
      </c>
      <c r="I20" s="354">
        <v>0</v>
      </c>
      <c r="J20" s="354">
        <v>0</v>
      </c>
      <c r="K20" s="362">
        <f t="shared" si="3"/>
        <v>4</v>
      </c>
      <c r="L20" s="361" t="s">
        <v>723</v>
      </c>
      <c r="M20" s="363">
        <f t="shared" si="4"/>
        <v>755000</v>
      </c>
      <c r="N20" s="340"/>
      <c r="O20" s="340"/>
      <c r="P20" s="340"/>
      <c r="Q20" s="350"/>
    </row>
    <row r="21" spans="1:17" s="364" customFormat="1" ht="15.75" customHeight="1">
      <c r="A21" s="358">
        <v>12</v>
      </c>
      <c r="B21" s="359" t="s">
        <v>751</v>
      </c>
      <c r="C21" s="360" t="s">
        <v>752</v>
      </c>
      <c r="D21" s="354">
        <v>0</v>
      </c>
      <c r="E21" s="361" t="s">
        <v>723</v>
      </c>
      <c r="F21" s="354">
        <v>0</v>
      </c>
      <c r="G21" s="354">
        <v>0</v>
      </c>
      <c r="H21" s="354">
        <v>0</v>
      </c>
      <c r="I21" s="354">
        <v>0</v>
      </c>
      <c r="J21" s="354">
        <v>0</v>
      </c>
      <c r="K21" s="362">
        <f t="shared" si="3"/>
        <v>0</v>
      </c>
      <c r="L21" s="361" t="s">
        <v>723</v>
      </c>
      <c r="M21" s="363">
        <f t="shared" si="4"/>
        <v>0</v>
      </c>
      <c r="N21" s="340"/>
      <c r="O21" s="340"/>
      <c r="P21" s="340"/>
      <c r="Q21" s="350"/>
    </row>
    <row r="22" spans="1:17" s="364" customFormat="1" ht="15.75" customHeight="1">
      <c r="A22" s="358">
        <v>13</v>
      </c>
      <c r="B22" s="359" t="s">
        <v>753</v>
      </c>
      <c r="C22" s="360" t="s">
        <v>754</v>
      </c>
      <c r="D22" s="354">
        <v>0</v>
      </c>
      <c r="E22" s="361" t="s">
        <v>723</v>
      </c>
      <c r="F22" s="354">
        <v>0</v>
      </c>
      <c r="G22" s="354">
        <v>0</v>
      </c>
      <c r="H22" s="354">
        <v>0</v>
      </c>
      <c r="I22" s="354">
        <v>0</v>
      </c>
      <c r="J22" s="354">
        <v>0</v>
      </c>
      <c r="K22" s="362">
        <f t="shared" si="3"/>
        <v>0</v>
      </c>
      <c r="L22" s="361" t="s">
        <v>723</v>
      </c>
      <c r="M22" s="363">
        <f t="shared" si="4"/>
        <v>0</v>
      </c>
      <c r="N22" s="340"/>
      <c r="O22" s="340"/>
      <c r="P22" s="340"/>
      <c r="Q22" s="350"/>
    </row>
    <row r="23" spans="1:17" s="364" customFormat="1" ht="15.75" customHeight="1">
      <c r="A23" s="358">
        <v>14</v>
      </c>
      <c r="B23" s="359" t="s">
        <v>755</v>
      </c>
      <c r="C23" s="360" t="s">
        <v>756</v>
      </c>
      <c r="D23" s="354">
        <v>0</v>
      </c>
      <c r="E23" s="361" t="s">
        <v>723</v>
      </c>
      <c r="F23" s="354">
        <v>0</v>
      </c>
      <c r="G23" s="354">
        <v>0</v>
      </c>
      <c r="H23" s="354">
        <v>0</v>
      </c>
      <c r="I23" s="354">
        <v>0</v>
      </c>
      <c r="J23" s="354">
        <v>0</v>
      </c>
      <c r="K23" s="362">
        <f t="shared" si="3"/>
        <v>0</v>
      </c>
      <c r="L23" s="361" t="s">
        <v>723</v>
      </c>
      <c r="M23" s="363">
        <f t="shared" si="4"/>
        <v>0</v>
      </c>
      <c r="N23" s="340"/>
      <c r="O23" s="340"/>
      <c r="P23" s="340"/>
      <c r="Q23" s="350"/>
    </row>
    <row r="24" spans="1:17" s="364" customFormat="1" ht="15.75" customHeight="1">
      <c r="A24" s="358">
        <v>15</v>
      </c>
      <c r="B24" s="359" t="s">
        <v>757</v>
      </c>
      <c r="C24" s="360" t="s">
        <v>758</v>
      </c>
      <c r="D24" s="354">
        <v>0</v>
      </c>
      <c r="E24" s="361" t="s">
        <v>723</v>
      </c>
      <c r="F24" s="354">
        <v>0</v>
      </c>
      <c r="G24" s="354">
        <v>0</v>
      </c>
      <c r="H24" s="354">
        <v>0</v>
      </c>
      <c r="I24" s="354">
        <v>0</v>
      </c>
      <c r="J24" s="354">
        <v>0</v>
      </c>
      <c r="K24" s="362">
        <f t="shared" si="3"/>
        <v>0</v>
      </c>
      <c r="L24" s="361" t="s">
        <v>723</v>
      </c>
      <c r="M24" s="363">
        <f t="shared" si="4"/>
        <v>0</v>
      </c>
      <c r="N24" s="340"/>
      <c r="O24" s="340"/>
      <c r="P24" s="340"/>
      <c r="Q24" s="350"/>
    </row>
    <row r="25" spans="1:17" s="364" customFormat="1" ht="15.75" customHeight="1">
      <c r="A25" s="358">
        <v>16</v>
      </c>
      <c r="B25" s="359" t="s">
        <v>759</v>
      </c>
      <c r="C25" s="360" t="s">
        <v>760</v>
      </c>
      <c r="D25" s="354">
        <v>0</v>
      </c>
      <c r="E25" s="361" t="s">
        <v>723</v>
      </c>
      <c r="F25" s="354">
        <v>0</v>
      </c>
      <c r="G25" s="354">
        <v>0</v>
      </c>
      <c r="H25" s="354">
        <v>0</v>
      </c>
      <c r="I25" s="354">
        <v>0</v>
      </c>
      <c r="J25" s="354">
        <v>0</v>
      </c>
      <c r="K25" s="362">
        <f t="shared" si="3"/>
        <v>0</v>
      </c>
      <c r="L25" s="361" t="s">
        <v>723</v>
      </c>
      <c r="M25" s="363">
        <f t="shared" si="4"/>
        <v>0</v>
      </c>
      <c r="N25" s="340"/>
      <c r="O25" s="340"/>
      <c r="P25" s="340"/>
      <c r="Q25" s="350"/>
    </row>
    <row r="26" spans="1:17" s="364" customFormat="1" ht="15.75" customHeight="1">
      <c r="A26" s="358">
        <v>17</v>
      </c>
      <c r="B26" s="359" t="s">
        <v>761</v>
      </c>
      <c r="C26" s="360" t="s">
        <v>762</v>
      </c>
      <c r="D26" s="354">
        <v>0</v>
      </c>
      <c r="E26" s="361" t="s">
        <v>723</v>
      </c>
      <c r="F26" s="354">
        <v>0</v>
      </c>
      <c r="G26" s="354">
        <v>0</v>
      </c>
      <c r="H26" s="354">
        <v>0</v>
      </c>
      <c r="I26" s="354">
        <v>0</v>
      </c>
      <c r="J26" s="354">
        <v>0</v>
      </c>
      <c r="K26" s="362">
        <f t="shared" si="3"/>
        <v>0</v>
      </c>
      <c r="L26" s="361" t="s">
        <v>723</v>
      </c>
      <c r="M26" s="363">
        <f t="shared" si="4"/>
        <v>0</v>
      </c>
      <c r="N26" s="340"/>
      <c r="O26" s="340"/>
      <c r="P26" s="340"/>
      <c r="Q26" s="350"/>
    </row>
    <row r="27" spans="1:17" s="364" customFormat="1" ht="15.75" customHeight="1">
      <c r="A27" s="358">
        <v>18</v>
      </c>
      <c r="B27" s="359" t="s">
        <v>763</v>
      </c>
      <c r="C27" s="360" t="s">
        <v>764</v>
      </c>
      <c r="D27" s="354">
        <v>0</v>
      </c>
      <c r="E27" s="361" t="s">
        <v>723</v>
      </c>
      <c r="F27" s="354">
        <v>0</v>
      </c>
      <c r="G27" s="354">
        <v>0</v>
      </c>
      <c r="H27" s="354">
        <v>0</v>
      </c>
      <c r="I27" s="354">
        <v>0</v>
      </c>
      <c r="J27" s="354">
        <v>0</v>
      </c>
      <c r="K27" s="362">
        <f t="shared" si="3"/>
        <v>0</v>
      </c>
      <c r="L27" s="361" t="s">
        <v>723</v>
      </c>
      <c r="M27" s="363">
        <f t="shared" si="4"/>
        <v>0</v>
      </c>
      <c r="N27" s="340"/>
      <c r="O27" s="340"/>
      <c r="P27" s="340"/>
      <c r="Q27" s="350"/>
    </row>
    <row r="28" spans="1:17" s="364" customFormat="1" ht="15.75" customHeight="1">
      <c r="A28" s="358">
        <v>19</v>
      </c>
      <c r="B28" s="359" t="s">
        <v>765</v>
      </c>
      <c r="C28" s="360" t="s">
        <v>766</v>
      </c>
      <c r="D28" s="354">
        <v>0</v>
      </c>
      <c r="E28" s="361" t="s">
        <v>723</v>
      </c>
      <c r="F28" s="354">
        <v>0</v>
      </c>
      <c r="G28" s="354">
        <v>0</v>
      </c>
      <c r="H28" s="354">
        <v>0</v>
      </c>
      <c r="I28" s="354">
        <v>0</v>
      </c>
      <c r="J28" s="354">
        <v>0</v>
      </c>
      <c r="K28" s="362">
        <f t="shared" si="3"/>
        <v>0</v>
      </c>
      <c r="L28" s="361" t="s">
        <v>723</v>
      </c>
      <c r="M28" s="363">
        <f t="shared" si="4"/>
        <v>0</v>
      </c>
      <c r="N28" s="340"/>
      <c r="O28" s="340"/>
      <c r="P28" s="340"/>
      <c r="Q28" s="350"/>
    </row>
    <row r="29" spans="1:17" s="364" customFormat="1" ht="15.75" customHeight="1">
      <c r="A29" s="358">
        <v>20</v>
      </c>
      <c r="B29" s="359" t="s">
        <v>767</v>
      </c>
      <c r="C29" s="360" t="s">
        <v>768</v>
      </c>
      <c r="D29" s="354">
        <v>0</v>
      </c>
      <c r="E29" s="361" t="s">
        <v>723</v>
      </c>
      <c r="F29" s="354">
        <v>0</v>
      </c>
      <c r="G29" s="354">
        <v>0</v>
      </c>
      <c r="H29" s="354">
        <v>0</v>
      </c>
      <c r="I29" s="354">
        <v>0</v>
      </c>
      <c r="J29" s="354">
        <v>0</v>
      </c>
      <c r="K29" s="362">
        <f t="shared" si="3"/>
        <v>0</v>
      </c>
      <c r="L29" s="361" t="s">
        <v>723</v>
      </c>
      <c r="M29" s="363">
        <f t="shared" si="4"/>
        <v>0</v>
      </c>
      <c r="N29" s="340"/>
      <c r="O29" s="340"/>
      <c r="P29" s="340"/>
      <c r="Q29" s="350"/>
    </row>
    <row r="30" spans="1:17" s="364" customFormat="1" ht="15.75" customHeight="1">
      <c r="A30" s="358">
        <v>21</v>
      </c>
      <c r="B30" s="359" t="s">
        <v>769</v>
      </c>
      <c r="C30" s="360" t="s">
        <v>770</v>
      </c>
      <c r="D30" s="354">
        <v>0</v>
      </c>
      <c r="E30" s="361" t="s">
        <v>723</v>
      </c>
      <c r="F30" s="354">
        <v>0</v>
      </c>
      <c r="G30" s="354">
        <v>0</v>
      </c>
      <c r="H30" s="354">
        <v>0</v>
      </c>
      <c r="I30" s="354">
        <v>0</v>
      </c>
      <c r="J30" s="354">
        <v>0</v>
      </c>
      <c r="K30" s="362">
        <f t="shared" si="3"/>
        <v>0</v>
      </c>
      <c r="L30" s="361" t="s">
        <v>723</v>
      </c>
      <c r="M30" s="363">
        <f t="shared" si="4"/>
        <v>0</v>
      </c>
      <c r="N30" s="340"/>
      <c r="O30" s="340"/>
      <c r="P30" s="340"/>
      <c r="Q30" s="350"/>
    </row>
    <row r="31" spans="1:17" s="364" customFormat="1" ht="15.75" customHeight="1">
      <c r="A31" s="358">
        <v>22</v>
      </c>
      <c r="B31" s="359" t="s">
        <v>771</v>
      </c>
      <c r="C31" s="360" t="s">
        <v>772</v>
      </c>
      <c r="D31" s="354">
        <v>0</v>
      </c>
      <c r="E31" s="361" t="s">
        <v>723</v>
      </c>
      <c r="F31" s="354">
        <v>0</v>
      </c>
      <c r="G31" s="354">
        <v>0</v>
      </c>
      <c r="H31" s="354">
        <v>0</v>
      </c>
      <c r="I31" s="354">
        <v>0</v>
      </c>
      <c r="J31" s="354">
        <v>0</v>
      </c>
      <c r="K31" s="362">
        <f t="shared" si="3"/>
        <v>0</v>
      </c>
      <c r="L31" s="361" t="s">
        <v>723</v>
      </c>
      <c r="M31" s="363">
        <f t="shared" si="4"/>
        <v>0</v>
      </c>
      <c r="N31" s="340"/>
      <c r="O31" s="340"/>
      <c r="P31" s="340"/>
      <c r="Q31" s="350"/>
    </row>
    <row r="32" spans="1:17" ht="15.75" customHeight="1">
      <c r="A32" s="344">
        <v>23</v>
      </c>
      <c r="B32" s="345" t="s">
        <v>43</v>
      </c>
      <c r="C32" s="346" t="s">
        <v>773</v>
      </c>
      <c r="D32" s="347">
        <f>SUM(D33:D36)</f>
        <v>0</v>
      </c>
      <c r="E32" s="348" t="s">
        <v>723</v>
      </c>
      <c r="F32" s="349">
        <f>SUM(F33:F36)</f>
        <v>0</v>
      </c>
      <c r="G32" s="347">
        <f t="shared" ref="G32:I32" si="7">SUM(G33)</f>
        <v>0</v>
      </c>
      <c r="H32" s="349">
        <f>SUM(H33)</f>
        <v>0</v>
      </c>
      <c r="I32" s="347">
        <f t="shared" si="7"/>
        <v>0</v>
      </c>
      <c r="J32" s="349">
        <f>SUM(J33)</f>
        <v>0</v>
      </c>
      <c r="K32" s="347">
        <f>SUM(K33:K36)</f>
        <v>0</v>
      </c>
      <c r="L32" s="348" t="s">
        <v>723</v>
      </c>
      <c r="M32" s="349">
        <f>SUM(M33:M36)</f>
        <v>0</v>
      </c>
      <c r="N32" s="340"/>
      <c r="O32" s="340"/>
      <c r="P32" s="340"/>
      <c r="Q32" s="350"/>
    </row>
    <row r="33" spans="1:17" s="364" customFormat="1" ht="15.75" customHeight="1">
      <c r="A33" s="358">
        <v>24</v>
      </c>
      <c r="B33" s="359" t="s">
        <v>774</v>
      </c>
      <c r="C33" s="360" t="s">
        <v>46</v>
      </c>
      <c r="D33" s="354">
        <v>0</v>
      </c>
      <c r="E33" s="361" t="s">
        <v>723</v>
      </c>
      <c r="F33" s="354">
        <v>0</v>
      </c>
      <c r="G33" s="354">
        <v>0</v>
      </c>
      <c r="H33" s="354">
        <v>0</v>
      </c>
      <c r="I33" s="354">
        <v>0</v>
      </c>
      <c r="J33" s="354">
        <v>0</v>
      </c>
      <c r="K33" s="362">
        <f>D33-G33+I33</f>
        <v>0</v>
      </c>
      <c r="L33" s="361" t="s">
        <v>723</v>
      </c>
      <c r="M33" s="363">
        <f>F33-H33+J33</f>
        <v>0</v>
      </c>
      <c r="N33" s="340"/>
      <c r="O33" s="340"/>
      <c r="P33" s="340"/>
      <c r="Q33" s="350"/>
    </row>
    <row r="34" spans="1:17" s="364" customFormat="1" ht="15.75" customHeight="1">
      <c r="A34" s="358">
        <v>25</v>
      </c>
      <c r="B34" s="359" t="s">
        <v>775</v>
      </c>
      <c r="C34" s="360" t="s">
        <v>48</v>
      </c>
      <c r="D34" s="354">
        <v>0</v>
      </c>
      <c r="E34" s="361" t="s">
        <v>723</v>
      </c>
      <c r="F34" s="354">
        <v>0</v>
      </c>
      <c r="G34" s="354">
        <v>0</v>
      </c>
      <c r="H34" s="354">
        <v>0</v>
      </c>
      <c r="I34" s="354">
        <v>0</v>
      </c>
      <c r="J34" s="354">
        <v>0</v>
      </c>
      <c r="K34" s="362">
        <f>D34-G34+I34</f>
        <v>0</v>
      </c>
      <c r="L34" s="361" t="s">
        <v>723</v>
      </c>
      <c r="M34" s="363">
        <f>F34-H34+J34</f>
        <v>0</v>
      </c>
      <c r="N34" s="340"/>
      <c r="O34" s="340"/>
      <c r="P34" s="340"/>
      <c r="Q34" s="350"/>
    </row>
    <row r="35" spans="1:17" s="364" customFormat="1" ht="15.75" customHeight="1">
      <c r="A35" s="358">
        <v>26</v>
      </c>
      <c r="B35" s="359" t="s">
        <v>776</v>
      </c>
      <c r="C35" s="360" t="s">
        <v>777</v>
      </c>
      <c r="D35" s="354">
        <v>0</v>
      </c>
      <c r="E35" s="361" t="s">
        <v>723</v>
      </c>
      <c r="F35" s="354">
        <v>0</v>
      </c>
      <c r="G35" s="354">
        <v>0</v>
      </c>
      <c r="H35" s="354">
        <v>0</v>
      </c>
      <c r="I35" s="354">
        <v>0</v>
      </c>
      <c r="J35" s="354">
        <v>0</v>
      </c>
      <c r="K35" s="362"/>
      <c r="L35" s="361" t="s">
        <v>723</v>
      </c>
      <c r="M35" s="363"/>
      <c r="N35" s="340"/>
      <c r="O35" s="340"/>
      <c r="P35" s="340"/>
      <c r="Q35" s="350"/>
    </row>
    <row r="36" spans="1:17" s="364" customFormat="1" ht="15.75" customHeight="1">
      <c r="A36" s="358">
        <v>27</v>
      </c>
      <c r="B36" s="359" t="s">
        <v>778</v>
      </c>
      <c r="C36" s="360" t="s">
        <v>779</v>
      </c>
      <c r="D36" s="354">
        <v>0</v>
      </c>
      <c r="E36" s="361" t="s">
        <v>723</v>
      </c>
      <c r="F36" s="354">
        <v>0</v>
      </c>
      <c r="G36" s="354">
        <v>0</v>
      </c>
      <c r="H36" s="354">
        <v>0</v>
      </c>
      <c r="I36" s="354">
        <v>0</v>
      </c>
      <c r="J36" s="354">
        <v>0</v>
      </c>
      <c r="K36" s="362"/>
      <c r="L36" s="361" t="s">
        <v>723</v>
      </c>
      <c r="M36" s="363"/>
      <c r="N36" s="340"/>
      <c r="O36" s="340"/>
      <c r="P36" s="340"/>
      <c r="Q36" s="350"/>
    </row>
    <row r="37" spans="1:17" ht="15.75" customHeight="1">
      <c r="A37" s="344">
        <v>28</v>
      </c>
      <c r="B37" s="345" t="s">
        <v>51</v>
      </c>
      <c r="C37" s="346" t="s">
        <v>780</v>
      </c>
      <c r="D37" s="347">
        <f t="shared" ref="D37" si="8">SUM(D38:D41)</f>
        <v>0</v>
      </c>
      <c r="E37" s="348" t="s">
        <v>723</v>
      </c>
      <c r="F37" s="349">
        <f>SUM(F38:F41)</f>
        <v>0</v>
      </c>
      <c r="G37" s="347">
        <f t="shared" ref="G37:I37" si="9">SUM(G38)</f>
        <v>0</v>
      </c>
      <c r="H37" s="349">
        <f>SUM(H38)</f>
        <v>0</v>
      </c>
      <c r="I37" s="347">
        <f t="shared" si="9"/>
        <v>0</v>
      </c>
      <c r="J37" s="349">
        <f>SUM(J38)</f>
        <v>0</v>
      </c>
      <c r="K37" s="347">
        <f t="shared" ref="K37" si="10">SUM(K38:K41)</f>
        <v>0</v>
      </c>
      <c r="L37" s="348" t="s">
        <v>723</v>
      </c>
      <c r="M37" s="349">
        <f>SUM(M38:M41)</f>
        <v>0</v>
      </c>
      <c r="N37" s="340"/>
      <c r="O37" s="340"/>
      <c r="P37" s="340"/>
      <c r="Q37" s="350"/>
    </row>
    <row r="38" spans="1:17" s="364" customFormat="1" ht="15.75" customHeight="1">
      <c r="A38" s="358">
        <v>29</v>
      </c>
      <c r="B38" s="359" t="s">
        <v>781</v>
      </c>
      <c r="C38" s="360" t="s">
        <v>782</v>
      </c>
      <c r="D38" s="354">
        <v>0</v>
      </c>
      <c r="E38" s="361" t="s">
        <v>723</v>
      </c>
      <c r="F38" s="354">
        <v>0</v>
      </c>
      <c r="G38" s="354">
        <v>0</v>
      </c>
      <c r="H38" s="354">
        <v>0</v>
      </c>
      <c r="I38" s="354">
        <v>0</v>
      </c>
      <c r="J38" s="354">
        <v>0</v>
      </c>
      <c r="K38" s="362">
        <f>D38-G38+I38</f>
        <v>0</v>
      </c>
      <c r="L38" s="361" t="s">
        <v>723</v>
      </c>
      <c r="M38" s="363">
        <f>F38-H38+J38</f>
        <v>0</v>
      </c>
      <c r="N38" s="340"/>
      <c r="O38" s="340"/>
      <c r="P38" s="340"/>
      <c r="Q38" s="350"/>
    </row>
    <row r="39" spans="1:17" s="364" customFormat="1" ht="15.75" customHeight="1">
      <c r="A39" s="358">
        <v>30</v>
      </c>
      <c r="B39" s="359" t="s">
        <v>783</v>
      </c>
      <c r="C39" s="360" t="s">
        <v>784</v>
      </c>
      <c r="D39" s="354">
        <v>0</v>
      </c>
      <c r="E39" s="361" t="s">
        <v>723</v>
      </c>
      <c r="F39" s="354">
        <v>0</v>
      </c>
      <c r="G39" s="354">
        <v>0</v>
      </c>
      <c r="H39" s="354">
        <v>0</v>
      </c>
      <c r="I39" s="354">
        <v>0</v>
      </c>
      <c r="J39" s="354">
        <v>0</v>
      </c>
      <c r="K39" s="362">
        <f>D39-G39+I39</f>
        <v>0</v>
      </c>
      <c r="L39" s="361" t="s">
        <v>723</v>
      </c>
      <c r="M39" s="363">
        <f>F39-H39+J39</f>
        <v>0</v>
      </c>
      <c r="N39" s="340"/>
      <c r="O39" s="340"/>
      <c r="P39" s="340"/>
      <c r="Q39" s="350"/>
    </row>
    <row r="40" spans="1:17" s="364" customFormat="1" ht="15.75" customHeight="1">
      <c r="A40" s="358">
        <v>31</v>
      </c>
      <c r="B40" s="359" t="s">
        <v>785</v>
      </c>
      <c r="C40" s="360" t="s">
        <v>56</v>
      </c>
      <c r="D40" s="354">
        <v>0</v>
      </c>
      <c r="E40" s="361" t="s">
        <v>723</v>
      </c>
      <c r="F40" s="354">
        <v>0</v>
      </c>
      <c r="G40" s="354">
        <v>0</v>
      </c>
      <c r="H40" s="354">
        <v>0</v>
      </c>
      <c r="I40" s="354">
        <v>0</v>
      </c>
      <c r="J40" s="354">
        <v>0</v>
      </c>
      <c r="K40" s="362">
        <f>D40-G40+I40</f>
        <v>0</v>
      </c>
      <c r="L40" s="361" t="s">
        <v>723</v>
      </c>
      <c r="M40" s="363">
        <f>F40-H40+J40</f>
        <v>0</v>
      </c>
      <c r="N40" s="340"/>
      <c r="O40" s="340"/>
      <c r="P40" s="340"/>
      <c r="Q40" s="350"/>
    </row>
    <row r="41" spans="1:17" s="364" customFormat="1" ht="15.75" customHeight="1">
      <c r="A41" s="358">
        <v>32</v>
      </c>
      <c r="B41" s="359" t="s">
        <v>786</v>
      </c>
      <c r="C41" s="360" t="s">
        <v>58</v>
      </c>
      <c r="D41" s="354">
        <v>0</v>
      </c>
      <c r="E41" s="361" t="s">
        <v>723</v>
      </c>
      <c r="F41" s="354">
        <v>0</v>
      </c>
      <c r="G41" s="354">
        <v>0</v>
      </c>
      <c r="H41" s="354">
        <v>0</v>
      </c>
      <c r="I41" s="354">
        <v>0</v>
      </c>
      <c r="J41" s="354">
        <v>0</v>
      </c>
      <c r="K41" s="362">
        <f>D41-G41+I41</f>
        <v>0</v>
      </c>
      <c r="L41" s="361" t="s">
        <v>723</v>
      </c>
      <c r="M41" s="363">
        <f>F41-H41+J41</f>
        <v>0</v>
      </c>
      <c r="N41" s="340"/>
      <c r="O41" s="340"/>
      <c r="P41" s="340"/>
      <c r="Q41" s="350"/>
    </row>
    <row r="42" spans="1:17" ht="15.75" customHeight="1">
      <c r="A42" s="344">
        <v>33</v>
      </c>
      <c r="B42" s="345" t="s">
        <v>59</v>
      </c>
      <c r="C42" s="346" t="s">
        <v>787</v>
      </c>
      <c r="D42" s="347">
        <f>SUM(D43:D49)</f>
        <v>0</v>
      </c>
      <c r="E42" s="348" t="s">
        <v>721</v>
      </c>
      <c r="F42" s="349">
        <f>SUM(F43:F49)</f>
        <v>0</v>
      </c>
      <c r="G42" s="347">
        <f t="shared" ref="G42:I42" si="11">SUM(G43)</f>
        <v>0</v>
      </c>
      <c r="H42" s="349">
        <f>SUM(H43)</f>
        <v>0</v>
      </c>
      <c r="I42" s="347">
        <f t="shared" si="11"/>
        <v>0</v>
      </c>
      <c r="J42" s="349">
        <f>SUM(J43)</f>
        <v>0</v>
      </c>
      <c r="K42" s="347">
        <f>SUM(K43:K49)</f>
        <v>0</v>
      </c>
      <c r="L42" s="348" t="s">
        <v>721</v>
      </c>
      <c r="M42" s="349">
        <f>SUM(M43:M49)</f>
        <v>0</v>
      </c>
      <c r="N42" s="340"/>
      <c r="O42" s="340"/>
      <c r="P42" s="340"/>
      <c r="Q42" s="350"/>
    </row>
    <row r="43" spans="1:17" s="364" customFormat="1" ht="15.75" customHeight="1">
      <c r="A43" s="358">
        <v>34</v>
      </c>
      <c r="B43" s="359" t="s">
        <v>788</v>
      </c>
      <c r="C43" s="360" t="s">
        <v>789</v>
      </c>
      <c r="D43" s="354">
        <v>0</v>
      </c>
      <c r="E43" s="361" t="s">
        <v>721</v>
      </c>
      <c r="F43" s="354">
        <v>0</v>
      </c>
      <c r="G43" s="354">
        <v>0</v>
      </c>
      <c r="H43" s="354">
        <v>0</v>
      </c>
      <c r="I43" s="354">
        <v>0</v>
      </c>
      <c r="J43" s="354">
        <v>0</v>
      </c>
      <c r="K43" s="362">
        <f>D43-G43+I43</f>
        <v>0</v>
      </c>
      <c r="L43" s="361" t="s">
        <v>721</v>
      </c>
      <c r="M43" s="363">
        <f>F43-H43+J43</f>
        <v>0</v>
      </c>
      <c r="N43" s="340"/>
      <c r="O43" s="340"/>
      <c r="P43" s="340"/>
      <c r="Q43" s="350"/>
    </row>
    <row r="44" spans="1:17" s="364" customFormat="1" ht="15.75" customHeight="1">
      <c r="A44" s="358">
        <v>35</v>
      </c>
      <c r="B44" s="359" t="s">
        <v>790</v>
      </c>
      <c r="C44" s="360" t="s">
        <v>791</v>
      </c>
      <c r="D44" s="354">
        <v>0</v>
      </c>
      <c r="E44" s="361" t="s">
        <v>721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62">
        <f>D44-G44+I44</f>
        <v>0</v>
      </c>
      <c r="L44" s="361" t="s">
        <v>721</v>
      </c>
      <c r="M44" s="363">
        <f>F44-H44+J44</f>
        <v>0</v>
      </c>
      <c r="N44" s="340"/>
      <c r="O44" s="340"/>
      <c r="P44" s="340"/>
      <c r="Q44" s="350"/>
    </row>
    <row r="45" spans="1:17" s="364" customFormat="1" ht="15.75" customHeight="1">
      <c r="A45" s="358">
        <v>36</v>
      </c>
      <c r="B45" s="359" t="s">
        <v>792</v>
      </c>
      <c r="C45" s="360" t="s">
        <v>793</v>
      </c>
      <c r="D45" s="354">
        <v>0</v>
      </c>
      <c r="E45" s="361" t="s">
        <v>794</v>
      </c>
      <c r="F45" s="354">
        <v>0</v>
      </c>
      <c r="G45" s="354">
        <v>0</v>
      </c>
      <c r="H45" s="354">
        <v>0</v>
      </c>
      <c r="I45" s="354">
        <v>0</v>
      </c>
      <c r="J45" s="354">
        <v>0</v>
      </c>
      <c r="K45" s="362">
        <f>D45-G45+I45</f>
        <v>0</v>
      </c>
      <c r="L45" s="361" t="s">
        <v>794</v>
      </c>
      <c r="M45" s="363">
        <f>F45-H45+J45</f>
        <v>0</v>
      </c>
      <c r="N45" s="340"/>
      <c r="O45" s="340"/>
      <c r="P45" s="340"/>
      <c r="Q45" s="350"/>
    </row>
    <row r="46" spans="1:17" s="364" customFormat="1" ht="15.75" customHeight="1">
      <c r="A46" s="358">
        <v>37</v>
      </c>
      <c r="B46" s="359" t="s">
        <v>795</v>
      </c>
      <c r="C46" s="360" t="s">
        <v>796</v>
      </c>
      <c r="D46" s="354">
        <v>0</v>
      </c>
      <c r="E46" s="361" t="s">
        <v>723</v>
      </c>
      <c r="F46" s="354">
        <v>0</v>
      </c>
      <c r="G46" s="354">
        <v>0</v>
      </c>
      <c r="H46" s="354">
        <v>0</v>
      </c>
      <c r="I46" s="354">
        <v>0</v>
      </c>
      <c r="J46" s="354">
        <v>0</v>
      </c>
      <c r="K46" s="362"/>
      <c r="L46" s="361" t="s">
        <v>723</v>
      </c>
      <c r="M46" s="363"/>
      <c r="N46" s="340"/>
      <c r="O46" s="340"/>
      <c r="P46" s="340"/>
      <c r="Q46" s="350"/>
    </row>
    <row r="47" spans="1:17" s="364" customFormat="1" ht="15.75" customHeight="1">
      <c r="A47" s="358">
        <v>38</v>
      </c>
      <c r="B47" s="359" t="s">
        <v>797</v>
      </c>
      <c r="C47" s="360" t="s">
        <v>798</v>
      </c>
      <c r="D47" s="354">
        <v>0</v>
      </c>
      <c r="E47" s="361" t="s">
        <v>723</v>
      </c>
      <c r="F47" s="354">
        <v>0</v>
      </c>
      <c r="G47" s="354">
        <v>0</v>
      </c>
      <c r="H47" s="354">
        <v>0</v>
      </c>
      <c r="I47" s="354">
        <v>0</v>
      </c>
      <c r="J47" s="354">
        <v>0</v>
      </c>
      <c r="K47" s="362"/>
      <c r="L47" s="361" t="s">
        <v>723</v>
      </c>
      <c r="M47" s="363"/>
      <c r="N47" s="340"/>
      <c r="O47" s="340"/>
      <c r="P47" s="340"/>
      <c r="Q47" s="350"/>
    </row>
    <row r="48" spans="1:17" s="364" customFormat="1" ht="15.75" customHeight="1">
      <c r="A48" s="358">
        <v>39</v>
      </c>
      <c r="B48" s="359" t="s">
        <v>799</v>
      </c>
      <c r="C48" s="360" t="s">
        <v>800</v>
      </c>
      <c r="D48" s="354">
        <v>0</v>
      </c>
      <c r="E48" s="361" t="s">
        <v>723</v>
      </c>
      <c r="F48" s="354">
        <v>0</v>
      </c>
      <c r="G48" s="354">
        <v>0</v>
      </c>
      <c r="H48" s="354">
        <v>0</v>
      </c>
      <c r="I48" s="354">
        <v>0</v>
      </c>
      <c r="J48" s="354">
        <v>0</v>
      </c>
      <c r="K48" s="362"/>
      <c r="L48" s="361" t="s">
        <v>723</v>
      </c>
      <c r="M48" s="363"/>
      <c r="N48" s="340"/>
      <c r="O48" s="340"/>
      <c r="P48" s="340"/>
      <c r="Q48" s="350"/>
    </row>
    <row r="49" spans="1:17" s="364" customFormat="1" ht="15.75" customHeight="1">
      <c r="A49" s="358">
        <v>40</v>
      </c>
      <c r="B49" s="359" t="s">
        <v>801</v>
      </c>
      <c r="C49" s="360" t="s">
        <v>802</v>
      </c>
      <c r="D49" s="354">
        <v>0</v>
      </c>
      <c r="E49" s="361" t="s">
        <v>723</v>
      </c>
      <c r="F49" s="354">
        <v>0</v>
      </c>
      <c r="G49" s="354">
        <v>0</v>
      </c>
      <c r="H49" s="354">
        <v>0</v>
      </c>
      <c r="I49" s="354">
        <v>0</v>
      </c>
      <c r="J49" s="354">
        <v>0</v>
      </c>
      <c r="K49" s="362"/>
      <c r="L49" s="361" t="s">
        <v>723</v>
      </c>
      <c r="M49" s="363"/>
      <c r="N49" s="340"/>
      <c r="O49" s="340"/>
      <c r="P49" s="340"/>
      <c r="Q49" s="350"/>
    </row>
    <row r="50" spans="1:17" ht="15.75" customHeight="1">
      <c r="A50" s="344">
        <v>41</v>
      </c>
      <c r="B50" s="345" t="s">
        <v>68</v>
      </c>
      <c r="C50" s="346" t="s">
        <v>803</v>
      </c>
      <c r="D50" s="347">
        <f t="shared" ref="D50:F50" si="12">D51</f>
        <v>0</v>
      </c>
      <c r="E50" s="348" t="s">
        <v>723</v>
      </c>
      <c r="F50" s="349">
        <f t="shared" si="12"/>
        <v>0</v>
      </c>
      <c r="G50" s="347">
        <f t="shared" ref="G50:I50" si="13">SUM(G51)</f>
        <v>0</v>
      </c>
      <c r="H50" s="349">
        <f>SUM(H51)</f>
        <v>0</v>
      </c>
      <c r="I50" s="347">
        <f t="shared" si="13"/>
        <v>0</v>
      </c>
      <c r="J50" s="349">
        <f>SUM(J51)</f>
        <v>0</v>
      </c>
      <c r="K50" s="347">
        <f t="shared" ref="K50:M50" si="14">K51</f>
        <v>0</v>
      </c>
      <c r="L50" s="348" t="s">
        <v>723</v>
      </c>
      <c r="M50" s="349">
        <f t="shared" si="14"/>
        <v>0</v>
      </c>
      <c r="N50" s="340"/>
      <c r="O50" s="340"/>
      <c r="P50" s="340"/>
      <c r="Q50" s="350"/>
    </row>
    <row r="51" spans="1:17" ht="15.75" customHeight="1">
      <c r="A51" s="371">
        <v>42</v>
      </c>
      <c r="B51" s="371" t="s">
        <v>804</v>
      </c>
      <c r="C51" s="353" t="s">
        <v>69</v>
      </c>
      <c r="D51" s="354">
        <v>0</v>
      </c>
      <c r="E51" s="355" t="s">
        <v>723</v>
      </c>
      <c r="F51" s="354">
        <v>0</v>
      </c>
      <c r="G51" s="354">
        <v>0</v>
      </c>
      <c r="H51" s="354">
        <v>0</v>
      </c>
      <c r="I51" s="354">
        <v>0</v>
      </c>
      <c r="J51" s="354">
        <v>0</v>
      </c>
      <c r="K51" s="356">
        <f>D51-G51+I51</f>
        <v>0</v>
      </c>
      <c r="L51" s="355" t="s">
        <v>723</v>
      </c>
      <c r="M51" s="357">
        <f>F51-H51+J51</f>
        <v>0</v>
      </c>
      <c r="N51" s="340"/>
      <c r="O51" s="340"/>
      <c r="P51" s="340"/>
      <c r="Q51" s="350"/>
    </row>
    <row r="52" spans="1:17" ht="21.75" customHeight="1" thickBot="1">
      <c r="A52" s="447" t="s">
        <v>209</v>
      </c>
      <c r="B52" s="448"/>
      <c r="C52" s="449"/>
      <c r="D52" s="372">
        <f>+D10+D12+D32+D37+D42+D50</f>
        <v>159</v>
      </c>
      <c r="E52" s="372"/>
      <c r="F52" s="373">
        <f>+F50+F42+F37+F32+F12+F10</f>
        <v>32465000</v>
      </c>
      <c r="G52" s="374">
        <f>+G10+G12+G32+G37+G42+G50</f>
        <v>0</v>
      </c>
      <c r="H52" s="321">
        <f>+H10+H12+H32+H37+H42+H50</f>
        <v>0</v>
      </c>
      <c r="I52" s="374">
        <f>+I10+I12+I32+I37+I42+I50</f>
        <v>0</v>
      </c>
      <c r="J52" s="321">
        <f>+J10+J12+J32+J37+J42+J50</f>
        <v>0</v>
      </c>
      <c r="K52" s="374">
        <f>SUM(K10+K12+K32+K37+K42+K50)</f>
        <v>159</v>
      </c>
      <c r="L52" s="374"/>
      <c r="M52" s="373">
        <f>SUM(M10+M12+M32+M37+M42+M50)</f>
        <v>32465000</v>
      </c>
      <c r="N52" s="298" t="e">
        <f>+L52-'[2]Total (Aset)'!L36</f>
        <v>#REF!</v>
      </c>
      <c r="O52" s="298">
        <f>+K52-'[2]Total (Aset)'!K36</f>
        <v>-4225201</v>
      </c>
      <c r="P52" s="350"/>
      <c r="Q52" s="350"/>
    </row>
    <row r="53" spans="1:17" ht="10.5" customHeight="1"/>
    <row r="54" spans="1:17" ht="13.5" customHeight="1">
      <c r="F54" s="324"/>
      <c r="H54" s="325"/>
      <c r="I54" s="325"/>
      <c r="J54" s="326"/>
      <c r="L54" s="340"/>
      <c r="M54" s="327"/>
    </row>
    <row r="55" spans="1:17" ht="14.25">
      <c r="A55" s="375"/>
      <c r="B55" s="375"/>
      <c r="C55" s="375"/>
      <c r="D55" s="375"/>
      <c r="E55" s="375"/>
      <c r="F55" s="324"/>
      <c r="G55" s="375"/>
      <c r="H55" s="376"/>
      <c r="I55" s="375"/>
      <c r="J55" s="377" t="str">
        <f>+'[1]Rekap Aset Tetap'!J55</f>
        <v>Lumajang, 30 Juni 2022</v>
      </c>
      <c r="K55" s="375"/>
      <c r="M55" s="378"/>
    </row>
    <row r="56" spans="1:17" ht="12.75" customHeight="1">
      <c r="B56" s="379"/>
      <c r="C56" s="375"/>
      <c r="D56" s="377"/>
      <c r="E56" s="377"/>
      <c r="F56" s="324"/>
      <c r="G56" s="377"/>
      <c r="H56" s="380"/>
      <c r="I56" s="377"/>
      <c r="J56" s="377"/>
      <c r="K56" s="377"/>
      <c r="L56" s="381"/>
      <c r="M56" s="325"/>
    </row>
    <row r="57" spans="1:17" ht="14.25">
      <c r="B57" s="379"/>
      <c r="C57" s="375"/>
      <c r="D57" s="332"/>
      <c r="E57" s="332"/>
      <c r="F57" s="332"/>
      <c r="G57" s="377"/>
      <c r="H57" s="377"/>
      <c r="I57" s="450" t="s">
        <v>258</v>
      </c>
      <c r="J57" s="450"/>
      <c r="K57" s="450"/>
      <c r="L57" s="377"/>
      <c r="M57" s="382"/>
    </row>
    <row r="58" spans="1:17" ht="12.75" customHeight="1">
      <c r="B58" s="375"/>
      <c r="C58" s="375"/>
      <c r="D58" s="332"/>
      <c r="E58" s="332"/>
      <c r="F58" s="332"/>
      <c r="G58" s="375"/>
      <c r="H58" s="375"/>
      <c r="I58" s="375"/>
      <c r="J58" s="377"/>
      <c r="K58" s="375"/>
      <c r="L58" s="377"/>
    </row>
    <row r="59" spans="1:17" ht="12.75" customHeight="1">
      <c r="B59" s="375"/>
      <c r="C59" s="375"/>
      <c r="D59" s="332"/>
      <c r="E59" s="332"/>
      <c r="F59" s="332"/>
      <c r="G59" s="375"/>
      <c r="H59" s="375"/>
      <c r="I59" s="375"/>
      <c r="J59" s="377"/>
      <c r="K59" s="375"/>
      <c r="L59" s="377"/>
    </row>
    <row r="60" spans="1:17" ht="12.75" customHeight="1">
      <c r="B60" s="375"/>
      <c r="C60" s="375"/>
      <c r="D60" s="332"/>
      <c r="E60" s="332"/>
      <c r="F60" s="332"/>
      <c r="G60" s="383"/>
      <c r="H60" s="383"/>
      <c r="I60" s="383"/>
      <c r="J60" s="377"/>
      <c r="K60" s="375"/>
      <c r="L60" s="377"/>
    </row>
    <row r="61" spans="1:17" ht="12.75" customHeight="1">
      <c r="B61" s="384"/>
      <c r="C61" s="375"/>
      <c r="D61" s="332"/>
      <c r="E61" s="332"/>
      <c r="F61" s="332"/>
      <c r="G61" s="385"/>
      <c r="H61" s="385"/>
      <c r="I61" s="385"/>
      <c r="J61" s="386"/>
      <c r="K61" s="385"/>
      <c r="L61" s="385"/>
    </row>
    <row r="62" spans="1:17" ht="15">
      <c r="B62" s="379"/>
      <c r="C62" s="375"/>
      <c r="D62" s="377"/>
      <c r="E62" s="377"/>
      <c r="F62" s="337"/>
      <c r="G62" s="377"/>
      <c r="H62" s="377"/>
      <c r="I62" s="377"/>
      <c r="J62" s="385" t="s">
        <v>805</v>
      </c>
      <c r="K62" s="377"/>
      <c r="L62" s="377"/>
    </row>
    <row r="63" spans="1:17" ht="14.25">
      <c r="D63" s="377"/>
      <c r="J63" s="377" t="s">
        <v>692</v>
      </c>
    </row>
  </sheetData>
  <autoFilter ref="A9:M53"/>
  <mergeCells count="14">
    <mergeCell ref="G7:H7"/>
    <mergeCell ref="I7:J7"/>
    <mergeCell ref="A52:C52"/>
    <mergeCell ref="I57:K57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</mergeCells>
  <pageMargins left="0.70866141732283472" right="0.23622047244094491" top="0.51181102362204722" bottom="1.2204724409448819" header="0.43307086614173229" footer="0.43307086614173229"/>
  <pageSetup paperSize="5" scale="70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"/>
  <sheetViews>
    <sheetView view="pageBreakPreview" zoomScale="80" zoomScaleSheetLayoutView="80" workbookViewId="0">
      <selection activeCell="F14" sqref="F14"/>
    </sheetView>
  </sheetViews>
  <sheetFormatPr defaultColWidth="9.140625" defaultRowHeight="12.75"/>
  <cols>
    <col min="1" max="1" width="6.7109375" style="297" customWidth="1"/>
    <col min="2" max="2" width="18.42578125" style="297" customWidth="1"/>
    <col min="3" max="3" width="44" style="297" customWidth="1"/>
    <col min="4" max="4" width="11.140625" style="297" customWidth="1"/>
    <col min="5" max="5" width="10.85546875" style="297" customWidth="1"/>
    <col min="6" max="6" width="19.7109375" style="297" customWidth="1"/>
    <col min="7" max="7" width="9.140625" style="297" customWidth="1"/>
    <col min="8" max="8" width="19.5703125" style="297" customWidth="1"/>
    <col min="9" max="9" width="10.5703125" style="297" customWidth="1"/>
    <col min="10" max="10" width="22.42578125" style="297" customWidth="1"/>
    <col min="11" max="11" width="11.140625" style="297" customWidth="1"/>
    <col min="12" max="12" width="11.42578125" style="297" customWidth="1"/>
    <col min="13" max="13" width="19.140625" style="297" customWidth="1"/>
    <col min="14" max="14" width="19.5703125" style="297" bestFit="1" customWidth="1"/>
    <col min="15" max="15" width="20.85546875" style="298" customWidth="1"/>
    <col min="16" max="16" width="21.7109375" style="297" bestFit="1" customWidth="1"/>
    <col min="17" max="16384" width="9.140625" style="297"/>
  </cols>
  <sheetData>
    <row r="1" spans="1:17" ht="20.25">
      <c r="A1" s="473" t="s">
        <v>592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7" ht="15" customHeight="1">
      <c r="A2" s="474" t="str">
        <f>+'[1]Rekap Aset Tetap'!A2:M2</f>
        <v>Tahun Anggaran  :  2022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pans="1:17" ht="15" customHeight="1">
      <c r="A3" s="474" t="str">
        <f>+'[1]Rekap Aset Tetap'!A3:M3</f>
        <v>Periode  :  Semester I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7" s="15" customFormat="1" ht="15" customHeight="1">
      <c r="A4" s="452" t="s">
        <v>730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O4" s="299"/>
    </row>
    <row r="5" spans="1:17" s="15" customFormat="1" ht="15" customHeight="1" thickBot="1">
      <c r="J5" s="300"/>
      <c r="M5" s="301"/>
      <c r="O5" s="299"/>
    </row>
    <row r="6" spans="1:17" ht="13.5" customHeight="1" thickTop="1">
      <c r="A6" s="475" t="s">
        <v>118</v>
      </c>
      <c r="B6" s="475" t="s">
        <v>134</v>
      </c>
      <c r="C6" s="478" t="s">
        <v>207</v>
      </c>
      <c r="D6" s="481" t="s">
        <v>717</v>
      </c>
      <c r="E6" s="482"/>
      <c r="F6" s="483"/>
      <c r="G6" s="487" t="s">
        <v>4</v>
      </c>
      <c r="H6" s="488"/>
      <c r="I6" s="488"/>
      <c r="J6" s="489"/>
      <c r="K6" s="481" t="s">
        <v>718</v>
      </c>
      <c r="L6" s="482"/>
      <c r="M6" s="483"/>
    </row>
    <row r="7" spans="1:17" ht="12.75" customHeight="1">
      <c r="A7" s="476"/>
      <c r="B7" s="476"/>
      <c r="C7" s="479"/>
      <c r="D7" s="484"/>
      <c r="E7" s="485"/>
      <c r="F7" s="486"/>
      <c r="G7" s="468" t="s">
        <v>5</v>
      </c>
      <c r="H7" s="469"/>
      <c r="I7" s="468" t="s">
        <v>6</v>
      </c>
      <c r="J7" s="469"/>
      <c r="K7" s="484"/>
      <c r="L7" s="485"/>
      <c r="M7" s="486"/>
    </row>
    <row r="8" spans="1:17" ht="21" customHeight="1">
      <c r="A8" s="477"/>
      <c r="B8" s="477"/>
      <c r="C8" s="480"/>
      <c r="D8" s="302" t="s">
        <v>205</v>
      </c>
      <c r="E8" s="302" t="s">
        <v>80</v>
      </c>
      <c r="F8" s="302" t="s">
        <v>208</v>
      </c>
      <c r="G8" s="302" t="s">
        <v>205</v>
      </c>
      <c r="H8" s="302" t="s">
        <v>208</v>
      </c>
      <c r="I8" s="302" t="s">
        <v>205</v>
      </c>
      <c r="J8" s="302" t="s">
        <v>208</v>
      </c>
      <c r="K8" s="302" t="s">
        <v>205</v>
      </c>
      <c r="L8" s="302" t="s">
        <v>80</v>
      </c>
      <c r="M8" s="302" t="s">
        <v>208</v>
      </c>
    </row>
    <row r="9" spans="1:17" ht="13.5" customHeigh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</row>
    <row r="10" spans="1:17" s="312" customFormat="1" ht="22.5" customHeight="1">
      <c r="A10" s="304">
        <v>1</v>
      </c>
      <c r="B10" s="304" t="s">
        <v>719</v>
      </c>
      <c r="C10" s="305" t="s">
        <v>720</v>
      </c>
      <c r="D10" s="306">
        <v>0</v>
      </c>
      <c r="E10" s="307" t="s">
        <v>721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8">
        <f t="shared" ref="K10:K14" si="0">D10-G10+I10</f>
        <v>0</v>
      </c>
      <c r="L10" s="307" t="s">
        <v>721</v>
      </c>
      <c r="M10" s="309">
        <f t="shared" ref="M10:M14" si="1">F10-H10+J10</f>
        <v>0</v>
      </c>
      <c r="N10" s="310"/>
      <c r="O10" s="310"/>
      <c r="P10" s="310"/>
      <c r="Q10" s="311"/>
    </row>
    <row r="11" spans="1:17" s="318" customFormat="1" ht="22.5" customHeight="1">
      <c r="A11" s="313">
        <v>2</v>
      </c>
      <c r="B11" s="304" t="s">
        <v>689</v>
      </c>
      <c r="C11" s="314" t="s">
        <v>722</v>
      </c>
      <c r="D11" s="306">
        <v>44</v>
      </c>
      <c r="E11" s="315" t="s">
        <v>723</v>
      </c>
      <c r="F11" s="306">
        <v>12302000</v>
      </c>
      <c r="G11" s="306">
        <v>0</v>
      </c>
      <c r="H11" s="306">
        <v>0</v>
      </c>
      <c r="I11" s="306">
        <v>0</v>
      </c>
      <c r="J11" s="306">
        <v>0</v>
      </c>
      <c r="K11" s="316">
        <f t="shared" si="0"/>
        <v>44</v>
      </c>
      <c r="L11" s="315" t="s">
        <v>723</v>
      </c>
      <c r="M11" s="317">
        <f t="shared" si="1"/>
        <v>12302000</v>
      </c>
      <c r="N11" s="310"/>
      <c r="O11" s="310"/>
      <c r="P11" s="310"/>
      <c r="Q11" s="311"/>
    </row>
    <row r="12" spans="1:17" s="318" customFormat="1" ht="22.5" customHeight="1">
      <c r="A12" s="313">
        <v>3</v>
      </c>
      <c r="B12" s="304" t="s">
        <v>724</v>
      </c>
      <c r="C12" s="314" t="s">
        <v>725</v>
      </c>
      <c r="D12" s="306">
        <v>0</v>
      </c>
      <c r="E12" s="315" t="s">
        <v>723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16">
        <f t="shared" si="0"/>
        <v>0</v>
      </c>
      <c r="L12" s="315" t="s">
        <v>723</v>
      </c>
      <c r="M12" s="317">
        <f t="shared" si="1"/>
        <v>0</v>
      </c>
      <c r="N12" s="310"/>
      <c r="O12" s="310"/>
      <c r="P12" s="310"/>
      <c r="Q12" s="311"/>
    </row>
    <row r="13" spans="1:17" s="318" customFormat="1" ht="22.5" customHeight="1">
      <c r="A13" s="313">
        <v>4</v>
      </c>
      <c r="B13" s="304" t="s">
        <v>726</v>
      </c>
      <c r="C13" s="314" t="s">
        <v>727</v>
      </c>
      <c r="D13" s="306">
        <v>0</v>
      </c>
      <c r="E13" s="315" t="s">
        <v>721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16">
        <f t="shared" si="0"/>
        <v>0</v>
      </c>
      <c r="L13" s="315" t="s">
        <v>721</v>
      </c>
      <c r="M13" s="317">
        <f t="shared" si="1"/>
        <v>0</v>
      </c>
      <c r="N13" s="310"/>
      <c r="O13" s="310"/>
      <c r="P13" s="310"/>
      <c r="Q13" s="311"/>
    </row>
    <row r="14" spans="1:17" s="318" customFormat="1" ht="22.5" customHeight="1">
      <c r="A14" s="313">
        <v>5</v>
      </c>
      <c r="B14" s="304" t="s">
        <v>728</v>
      </c>
      <c r="C14" s="314" t="s">
        <v>729</v>
      </c>
      <c r="D14" s="306">
        <v>0</v>
      </c>
      <c r="E14" s="315" t="s">
        <v>723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16">
        <f t="shared" si="0"/>
        <v>0</v>
      </c>
      <c r="L14" s="315" t="s">
        <v>723</v>
      </c>
      <c r="M14" s="317">
        <f t="shared" si="1"/>
        <v>0</v>
      </c>
      <c r="N14" s="310"/>
      <c r="O14" s="310"/>
      <c r="P14" s="310"/>
      <c r="Q14" s="311"/>
    </row>
    <row r="15" spans="1:17" ht="21.75" customHeight="1" thickBot="1">
      <c r="A15" s="470" t="s">
        <v>209</v>
      </c>
      <c r="B15" s="471"/>
      <c r="C15" s="472"/>
      <c r="D15" s="319">
        <f>SUM(D10:D14)</f>
        <v>44</v>
      </c>
      <c r="E15" s="319"/>
      <c r="F15" s="320">
        <f t="shared" ref="F15:K15" si="2">SUM(F10:F14)</f>
        <v>12302000</v>
      </c>
      <c r="G15" s="319">
        <f t="shared" si="2"/>
        <v>0</v>
      </c>
      <c r="H15" s="321">
        <f t="shared" si="2"/>
        <v>0</v>
      </c>
      <c r="I15" s="319">
        <f t="shared" si="2"/>
        <v>0</v>
      </c>
      <c r="J15" s="321">
        <f t="shared" si="2"/>
        <v>0</v>
      </c>
      <c r="K15" s="319">
        <f t="shared" si="2"/>
        <v>44</v>
      </c>
      <c r="L15" s="322"/>
      <c r="M15" s="320">
        <f>SUM(M10:M14)</f>
        <v>12302000</v>
      </c>
      <c r="N15" s="298"/>
      <c r="P15" s="323"/>
      <c r="Q15" s="323"/>
    </row>
    <row r="16" spans="1:17" ht="10.5" customHeight="1"/>
    <row r="17" spans="1:13" ht="13.5" customHeight="1">
      <c r="F17" s="324"/>
      <c r="H17" s="325"/>
      <c r="I17" s="325"/>
      <c r="J17" s="326"/>
      <c r="L17" s="300"/>
      <c r="M17" s="327"/>
    </row>
    <row r="18" spans="1:13" ht="14.25">
      <c r="A18" s="10"/>
      <c r="B18" s="10"/>
      <c r="C18" s="10"/>
      <c r="D18" s="10"/>
      <c r="E18" s="10"/>
      <c r="F18" s="324"/>
      <c r="G18" s="10"/>
      <c r="H18" s="328"/>
      <c r="I18" s="10"/>
      <c r="J18" s="13" t="str">
        <f>+'[1]Rekap Aset Tetap'!J55</f>
        <v>Lumajang, 30 Juni 2022</v>
      </c>
      <c r="K18" s="10"/>
      <c r="M18" s="329"/>
    </row>
    <row r="19" spans="1:13" ht="12.75" customHeight="1">
      <c r="B19" s="11"/>
      <c r="C19" s="10"/>
      <c r="D19" s="13"/>
      <c r="E19" s="13"/>
      <c r="F19" s="324"/>
      <c r="G19" s="13"/>
      <c r="H19" s="330"/>
      <c r="I19" s="13"/>
      <c r="J19" s="13"/>
      <c r="K19" s="13"/>
      <c r="L19" s="331"/>
      <c r="M19" s="325"/>
    </row>
    <row r="20" spans="1:13" ht="14.25">
      <c r="B20" s="11"/>
      <c r="C20" s="10"/>
      <c r="D20" s="332"/>
      <c r="E20" s="332"/>
      <c r="F20" s="332"/>
      <c r="G20" s="13"/>
      <c r="H20" s="13"/>
      <c r="I20" s="13"/>
      <c r="J20" s="13" t="s">
        <v>213</v>
      </c>
      <c r="K20" s="13"/>
      <c r="L20" s="13"/>
      <c r="M20" s="333"/>
    </row>
    <row r="21" spans="1:13" ht="12.75" customHeight="1">
      <c r="B21" s="10"/>
      <c r="C21" s="10"/>
      <c r="D21" s="332"/>
      <c r="E21" s="332"/>
      <c r="F21" s="332"/>
      <c r="G21" s="10"/>
      <c r="H21" s="10"/>
      <c r="I21" s="10"/>
      <c r="J21" s="13"/>
      <c r="K21" s="10"/>
      <c r="L21" s="13"/>
    </row>
    <row r="22" spans="1:13" ht="12.75" customHeight="1">
      <c r="B22" s="10"/>
      <c r="C22" s="10"/>
      <c r="D22" s="332"/>
      <c r="E22" s="332"/>
      <c r="F22" s="332"/>
      <c r="G22" s="10"/>
      <c r="H22" s="10"/>
      <c r="I22" s="10"/>
      <c r="J22" s="13"/>
      <c r="K22" s="10"/>
      <c r="L22" s="13"/>
    </row>
    <row r="23" spans="1:13" ht="12.75" customHeight="1">
      <c r="B23" s="10"/>
      <c r="C23" s="10"/>
      <c r="D23" s="332"/>
      <c r="E23" s="332"/>
      <c r="F23" s="332"/>
      <c r="G23" s="334"/>
      <c r="H23" s="334"/>
      <c r="I23" s="334"/>
      <c r="J23" s="13"/>
      <c r="K23" s="10"/>
      <c r="L23" s="13"/>
    </row>
    <row r="24" spans="1:13" ht="12.75" customHeight="1">
      <c r="B24" s="335"/>
      <c r="C24" s="10"/>
      <c r="D24" s="332"/>
      <c r="E24" s="332"/>
      <c r="F24" s="332"/>
      <c r="G24" s="23"/>
      <c r="H24" s="23"/>
      <c r="I24" s="23"/>
      <c r="J24" s="336"/>
      <c r="K24" s="23"/>
      <c r="L24" s="23"/>
    </row>
    <row r="25" spans="1:13" ht="15">
      <c r="B25" s="11"/>
      <c r="C25" s="10"/>
      <c r="D25" s="13"/>
      <c r="E25" s="13"/>
      <c r="F25" s="337"/>
      <c r="G25" s="13"/>
      <c r="H25" s="13"/>
      <c r="I25" s="13"/>
      <c r="J25" s="23" t="s">
        <v>691</v>
      </c>
      <c r="K25" s="13"/>
      <c r="L25" s="13"/>
    </row>
    <row r="26" spans="1:13" ht="14.25">
      <c r="D26" s="13"/>
      <c r="J26" s="13" t="s">
        <v>692</v>
      </c>
    </row>
  </sheetData>
  <autoFilter ref="A9:M16"/>
  <mergeCells count="13">
    <mergeCell ref="G7:H7"/>
    <mergeCell ref="I7:J7"/>
    <mergeCell ref="A15:C15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</mergeCells>
  <pageMargins left="0.70866141732283472" right="0.23622047244094491" top="0.51181102362204722" bottom="0.23622047244094491" header="0.43307086614173229" footer="0.43307086614173229"/>
  <pageSetup paperSize="5" scale="75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31"/>
  <sheetViews>
    <sheetView zoomScale="85" zoomScaleNormal="85" zoomScaleSheetLayoutView="85" workbookViewId="0">
      <selection activeCell="K30" sqref="K30"/>
    </sheetView>
  </sheetViews>
  <sheetFormatPr defaultRowHeight="12.75"/>
  <cols>
    <col min="1" max="1" width="7" style="21" customWidth="1"/>
    <col min="2" max="2" width="9.28515625" style="21" customWidth="1"/>
    <col min="3" max="3" width="42.7109375" style="21" customWidth="1"/>
    <col min="4" max="4" width="7.85546875" style="21" customWidth="1"/>
    <col min="5" max="5" width="11" style="21" customWidth="1"/>
    <col min="6" max="6" width="17" style="21" customWidth="1"/>
    <col min="7" max="7" width="7.85546875" style="21" customWidth="1"/>
    <col min="8" max="8" width="16.7109375" style="21" customWidth="1"/>
    <col min="9" max="9" width="7.85546875" style="21" customWidth="1"/>
    <col min="10" max="10" width="16.7109375" style="21" customWidth="1"/>
    <col min="11" max="11" width="7.85546875" style="21" customWidth="1"/>
    <col min="12" max="12" width="11" style="21" customWidth="1"/>
    <col min="13" max="13" width="17.5703125" style="21" customWidth="1"/>
    <col min="14" max="14" width="15.28515625" style="21" customWidth="1"/>
    <col min="15" max="15" width="15" style="21" bestFit="1" customWidth="1"/>
    <col min="16" max="16" width="13.140625" style="21" bestFit="1" customWidth="1"/>
    <col min="17" max="17" width="9.85546875" style="22" customWidth="1"/>
    <col min="18" max="18" width="12.5703125" style="21" customWidth="1"/>
    <col min="19" max="27" width="9.140625" style="21"/>
    <col min="28" max="28" width="13.140625" style="21" bestFit="1" customWidth="1"/>
    <col min="29" max="256" width="9.140625" style="21"/>
    <col min="257" max="257" width="7" style="21" customWidth="1"/>
    <col min="258" max="258" width="9.28515625" style="21" customWidth="1"/>
    <col min="259" max="259" width="45.5703125" style="21" customWidth="1"/>
    <col min="260" max="260" width="7.85546875" style="21" customWidth="1"/>
    <col min="261" max="261" width="11" style="21" customWidth="1"/>
    <col min="262" max="262" width="17" style="21" customWidth="1"/>
    <col min="263" max="263" width="7.85546875" style="21" customWidth="1"/>
    <col min="264" max="264" width="16.7109375" style="21" customWidth="1"/>
    <col min="265" max="265" width="7.85546875" style="21" customWidth="1"/>
    <col min="266" max="266" width="16.7109375" style="21" customWidth="1"/>
    <col min="267" max="267" width="7.85546875" style="21" customWidth="1"/>
    <col min="268" max="268" width="11" style="21" customWidth="1"/>
    <col min="269" max="269" width="17.5703125" style="21" customWidth="1"/>
    <col min="270" max="270" width="15.28515625" style="21" customWidth="1"/>
    <col min="271" max="271" width="15" style="21" bestFit="1" customWidth="1"/>
    <col min="272" max="272" width="13.140625" style="21" bestFit="1" customWidth="1"/>
    <col min="273" max="273" width="9.85546875" style="21" customWidth="1"/>
    <col min="274" max="274" width="12.5703125" style="21" customWidth="1"/>
    <col min="275" max="283" width="9.140625" style="21"/>
    <col min="284" max="284" width="13.140625" style="21" bestFit="1" customWidth="1"/>
    <col min="285" max="512" width="9.140625" style="21"/>
    <col min="513" max="513" width="7" style="21" customWidth="1"/>
    <col min="514" max="514" width="9.28515625" style="21" customWidth="1"/>
    <col min="515" max="515" width="45.5703125" style="21" customWidth="1"/>
    <col min="516" max="516" width="7.85546875" style="21" customWidth="1"/>
    <col min="517" max="517" width="11" style="21" customWidth="1"/>
    <col min="518" max="518" width="17" style="21" customWidth="1"/>
    <col min="519" max="519" width="7.85546875" style="21" customWidth="1"/>
    <col min="520" max="520" width="16.7109375" style="21" customWidth="1"/>
    <col min="521" max="521" width="7.85546875" style="21" customWidth="1"/>
    <col min="522" max="522" width="16.7109375" style="21" customWidth="1"/>
    <col min="523" max="523" width="7.85546875" style="21" customWidth="1"/>
    <col min="524" max="524" width="11" style="21" customWidth="1"/>
    <col min="525" max="525" width="17.5703125" style="21" customWidth="1"/>
    <col min="526" max="526" width="15.28515625" style="21" customWidth="1"/>
    <col min="527" max="527" width="15" style="21" bestFit="1" customWidth="1"/>
    <col min="528" max="528" width="13.140625" style="21" bestFit="1" customWidth="1"/>
    <col min="529" max="529" width="9.85546875" style="21" customWidth="1"/>
    <col min="530" max="530" width="12.5703125" style="21" customWidth="1"/>
    <col min="531" max="539" width="9.140625" style="21"/>
    <col min="540" max="540" width="13.140625" style="21" bestFit="1" customWidth="1"/>
    <col min="541" max="768" width="9.140625" style="21"/>
    <col min="769" max="769" width="7" style="21" customWidth="1"/>
    <col min="770" max="770" width="9.28515625" style="21" customWidth="1"/>
    <col min="771" max="771" width="45.5703125" style="21" customWidth="1"/>
    <col min="772" max="772" width="7.85546875" style="21" customWidth="1"/>
    <col min="773" max="773" width="11" style="21" customWidth="1"/>
    <col min="774" max="774" width="17" style="21" customWidth="1"/>
    <col min="775" max="775" width="7.85546875" style="21" customWidth="1"/>
    <col min="776" max="776" width="16.7109375" style="21" customWidth="1"/>
    <col min="777" max="777" width="7.85546875" style="21" customWidth="1"/>
    <col min="778" max="778" width="16.7109375" style="21" customWidth="1"/>
    <col min="779" max="779" width="7.85546875" style="21" customWidth="1"/>
    <col min="780" max="780" width="11" style="21" customWidth="1"/>
    <col min="781" max="781" width="17.5703125" style="21" customWidth="1"/>
    <col min="782" max="782" width="15.28515625" style="21" customWidth="1"/>
    <col min="783" max="783" width="15" style="21" bestFit="1" customWidth="1"/>
    <col min="784" max="784" width="13.140625" style="21" bestFit="1" customWidth="1"/>
    <col min="785" max="785" width="9.85546875" style="21" customWidth="1"/>
    <col min="786" max="786" width="12.5703125" style="21" customWidth="1"/>
    <col min="787" max="795" width="9.140625" style="21"/>
    <col min="796" max="796" width="13.140625" style="21" bestFit="1" customWidth="1"/>
    <col min="797" max="1024" width="9.140625" style="21"/>
    <col min="1025" max="1025" width="7" style="21" customWidth="1"/>
    <col min="1026" max="1026" width="9.28515625" style="21" customWidth="1"/>
    <col min="1027" max="1027" width="45.5703125" style="21" customWidth="1"/>
    <col min="1028" max="1028" width="7.85546875" style="21" customWidth="1"/>
    <col min="1029" max="1029" width="11" style="21" customWidth="1"/>
    <col min="1030" max="1030" width="17" style="21" customWidth="1"/>
    <col min="1031" max="1031" width="7.85546875" style="21" customWidth="1"/>
    <col min="1032" max="1032" width="16.7109375" style="21" customWidth="1"/>
    <col min="1033" max="1033" width="7.85546875" style="21" customWidth="1"/>
    <col min="1034" max="1034" width="16.7109375" style="21" customWidth="1"/>
    <col min="1035" max="1035" width="7.85546875" style="21" customWidth="1"/>
    <col min="1036" max="1036" width="11" style="21" customWidth="1"/>
    <col min="1037" max="1037" width="17.5703125" style="21" customWidth="1"/>
    <col min="1038" max="1038" width="15.28515625" style="21" customWidth="1"/>
    <col min="1039" max="1039" width="15" style="21" bestFit="1" customWidth="1"/>
    <col min="1040" max="1040" width="13.140625" style="21" bestFit="1" customWidth="1"/>
    <col min="1041" max="1041" width="9.85546875" style="21" customWidth="1"/>
    <col min="1042" max="1042" width="12.5703125" style="21" customWidth="1"/>
    <col min="1043" max="1051" width="9.140625" style="21"/>
    <col min="1052" max="1052" width="13.140625" style="21" bestFit="1" customWidth="1"/>
    <col min="1053" max="1280" width="9.140625" style="21"/>
    <col min="1281" max="1281" width="7" style="21" customWidth="1"/>
    <col min="1282" max="1282" width="9.28515625" style="21" customWidth="1"/>
    <col min="1283" max="1283" width="45.5703125" style="21" customWidth="1"/>
    <col min="1284" max="1284" width="7.85546875" style="21" customWidth="1"/>
    <col min="1285" max="1285" width="11" style="21" customWidth="1"/>
    <col min="1286" max="1286" width="17" style="21" customWidth="1"/>
    <col min="1287" max="1287" width="7.85546875" style="21" customWidth="1"/>
    <col min="1288" max="1288" width="16.7109375" style="21" customWidth="1"/>
    <col min="1289" max="1289" width="7.85546875" style="21" customWidth="1"/>
    <col min="1290" max="1290" width="16.7109375" style="21" customWidth="1"/>
    <col min="1291" max="1291" width="7.85546875" style="21" customWidth="1"/>
    <col min="1292" max="1292" width="11" style="21" customWidth="1"/>
    <col min="1293" max="1293" width="17.5703125" style="21" customWidth="1"/>
    <col min="1294" max="1294" width="15.28515625" style="21" customWidth="1"/>
    <col min="1295" max="1295" width="15" style="21" bestFit="1" customWidth="1"/>
    <col min="1296" max="1296" width="13.140625" style="21" bestFit="1" customWidth="1"/>
    <col min="1297" max="1297" width="9.85546875" style="21" customWidth="1"/>
    <col min="1298" max="1298" width="12.5703125" style="21" customWidth="1"/>
    <col min="1299" max="1307" width="9.140625" style="21"/>
    <col min="1308" max="1308" width="13.140625" style="21" bestFit="1" customWidth="1"/>
    <col min="1309" max="1536" width="9.140625" style="21"/>
    <col min="1537" max="1537" width="7" style="21" customWidth="1"/>
    <col min="1538" max="1538" width="9.28515625" style="21" customWidth="1"/>
    <col min="1539" max="1539" width="45.5703125" style="21" customWidth="1"/>
    <col min="1540" max="1540" width="7.85546875" style="21" customWidth="1"/>
    <col min="1541" max="1541" width="11" style="21" customWidth="1"/>
    <col min="1542" max="1542" width="17" style="21" customWidth="1"/>
    <col min="1543" max="1543" width="7.85546875" style="21" customWidth="1"/>
    <col min="1544" max="1544" width="16.7109375" style="21" customWidth="1"/>
    <col min="1545" max="1545" width="7.85546875" style="21" customWidth="1"/>
    <col min="1546" max="1546" width="16.7109375" style="21" customWidth="1"/>
    <col min="1547" max="1547" width="7.85546875" style="21" customWidth="1"/>
    <col min="1548" max="1548" width="11" style="21" customWidth="1"/>
    <col min="1549" max="1549" width="17.5703125" style="21" customWidth="1"/>
    <col min="1550" max="1550" width="15.28515625" style="21" customWidth="1"/>
    <col min="1551" max="1551" width="15" style="21" bestFit="1" customWidth="1"/>
    <col min="1552" max="1552" width="13.140625" style="21" bestFit="1" customWidth="1"/>
    <col min="1553" max="1553" width="9.85546875" style="21" customWidth="1"/>
    <col min="1554" max="1554" width="12.5703125" style="21" customWidth="1"/>
    <col min="1555" max="1563" width="9.140625" style="21"/>
    <col min="1564" max="1564" width="13.140625" style="21" bestFit="1" customWidth="1"/>
    <col min="1565" max="1792" width="9.140625" style="21"/>
    <col min="1793" max="1793" width="7" style="21" customWidth="1"/>
    <col min="1794" max="1794" width="9.28515625" style="21" customWidth="1"/>
    <col min="1795" max="1795" width="45.5703125" style="21" customWidth="1"/>
    <col min="1796" max="1796" width="7.85546875" style="21" customWidth="1"/>
    <col min="1797" max="1797" width="11" style="21" customWidth="1"/>
    <col min="1798" max="1798" width="17" style="21" customWidth="1"/>
    <col min="1799" max="1799" width="7.85546875" style="21" customWidth="1"/>
    <col min="1800" max="1800" width="16.7109375" style="21" customWidth="1"/>
    <col min="1801" max="1801" width="7.85546875" style="21" customWidth="1"/>
    <col min="1802" max="1802" width="16.7109375" style="21" customWidth="1"/>
    <col min="1803" max="1803" width="7.85546875" style="21" customWidth="1"/>
    <col min="1804" max="1804" width="11" style="21" customWidth="1"/>
    <col min="1805" max="1805" width="17.5703125" style="21" customWidth="1"/>
    <col min="1806" max="1806" width="15.28515625" style="21" customWidth="1"/>
    <col min="1807" max="1807" width="15" style="21" bestFit="1" customWidth="1"/>
    <col min="1808" max="1808" width="13.140625" style="21" bestFit="1" customWidth="1"/>
    <col min="1809" max="1809" width="9.85546875" style="21" customWidth="1"/>
    <col min="1810" max="1810" width="12.5703125" style="21" customWidth="1"/>
    <col min="1811" max="1819" width="9.140625" style="21"/>
    <col min="1820" max="1820" width="13.140625" style="21" bestFit="1" customWidth="1"/>
    <col min="1821" max="2048" width="9.140625" style="21"/>
    <col min="2049" max="2049" width="7" style="21" customWidth="1"/>
    <col min="2050" max="2050" width="9.28515625" style="21" customWidth="1"/>
    <col min="2051" max="2051" width="45.5703125" style="21" customWidth="1"/>
    <col min="2052" max="2052" width="7.85546875" style="21" customWidth="1"/>
    <col min="2053" max="2053" width="11" style="21" customWidth="1"/>
    <col min="2054" max="2054" width="17" style="21" customWidth="1"/>
    <col min="2055" max="2055" width="7.85546875" style="21" customWidth="1"/>
    <col min="2056" max="2056" width="16.7109375" style="21" customWidth="1"/>
    <col min="2057" max="2057" width="7.85546875" style="21" customWidth="1"/>
    <col min="2058" max="2058" width="16.7109375" style="21" customWidth="1"/>
    <col min="2059" max="2059" width="7.85546875" style="21" customWidth="1"/>
    <col min="2060" max="2060" width="11" style="21" customWidth="1"/>
    <col min="2061" max="2061" width="17.5703125" style="21" customWidth="1"/>
    <col min="2062" max="2062" width="15.28515625" style="21" customWidth="1"/>
    <col min="2063" max="2063" width="15" style="21" bestFit="1" customWidth="1"/>
    <col min="2064" max="2064" width="13.140625" style="21" bestFit="1" customWidth="1"/>
    <col min="2065" max="2065" width="9.85546875" style="21" customWidth="1"/>
    <col min="2066" max="2066" width="12.5703125" style="21" customWidth="1"/>
    <col min="2067" max="2075" width="9.140625" style="21"/>
    <col min="2076" max="2076" width="13.140625" style="21" bestFit="1" customWidth="1"/>
    <col min="2077" max="2304" width="9.140625" style="21"/>
    <col min="2305" max="2305" width="7" style="21" customWidth="1"/>
    <col min="2306" max="2306" width="9.28515625" style="21" customWidth="1"/>
    <col min="2307" max="2307" width="45.5703125" style="21" customWidth="1"/>
    <col min="2308" max="2308" width="7.85546875" style="21" customWidth="1"/>
    <col min="2309" max="2309" width="11" style="21" customWidth="1"/>
    <col min="2310" max="2310" width="17" style="21" customWidth="1"/>
    <col min="2311" max="2311" width="7.85546875" style="21" customWidth="1"/>
    <col min="2312" max="2312" width="16.7109375" style="21" customWidth="1"/>
    <col min="2313" max="2313" width="7.85546875" style="21" customWidth="1"/>
    <col min="2314" max="2314" width="16.7109375" style="21" customWidth="1"/>
    <col min="2315" max="2315" width="7.85546875" style="21" customWidth="1"/>
    <col min="2316" max="2316" width="11" style="21" customWidth="1"/>
    <col min="2317" max="2317" width="17.5703125" style="21" customWidth="1"/>
    <col min="2318" max="2318" width="15.28515625" style="21" customWidth="1"/>
    <col min="2319" max="2319" width="15" style="21" bestFit="1" customWidth="1"/>
    <col min="2320" max="2320" width="13.140625" style="21" bestFit="1" customWidth="1"/>
    <col min="2321" max="2321" width="9.85546875" style="21" customWidth="1"/>
    <col min="2322" max="2322" width="12.5703125" style="21" customWidth="1"/>
    <col min="2323" max="2331" width="9.140625" style="21"/>
    <col min="2332" max="2332" width="13.140625" style="21" bestFit="1" customWidth="1"/>
    <col min="2333" max="2560" width="9.140625" style="21"/>
    <col min="2561" max="2561" width="7" style="21" customWidth="1"/>
    <col min="2562" max="2562" width="9.28515625" style="21" customWidth="1"/>
    <col min="2563" max="2563" width="45.5703125" style="21" customWidth="1"/>
    <col min="2564" max="2564" width="7.85546875" style="21" customWidth="1"/>
    <col min="2565" max="2565" width="11" style="21" customWidth="1"/>
    <col min="2566" max="2566" width="17" style="21" customWidth="1"/>
    <col min="2567" max="2567" width="7.85546875" style="21" customWidth="1"/>
    <col min="2568" max="2568" width="16.7109375" style="21" customWidth="1"/>
    <col min="2569" max="2569" width="7.85546875" style="21" customWidth="1"/>
    <col min="2570" max="2570" width="16.7109375" style="21" customWidth="1"/>
    <col min="2571" max="2571" width="7.85546875" style="21" customWidth="1"/>
    <col min="2572" max="2572" width="11" style="21" customWidth="1"/>
    <col min="2573" max="2573" width="17.5703125" style="21" customWidth="1"/>
    <col min="2574" max="2574" width="15.28515625" style="21" customWidth="1"/>
    <col min="2575" max="2575" width="15" style="21" bestFit="1" customWidth="1"/>
    <col min="2576" max="2576" width="13.140625" style="21" bestFit="1" customWidth="1"/>
    <col min="2577" max="2577" width="9.85546875" style="21" customWidth="1"/>
    <col min="2578" max="2578" width="12.5703125" style="21" customWidth="1"/>
    <col min="2579" max="2587" width="9.140625" style="21"/>
    <col min="2588" max="2588" width="13.140625" style="21" bestFit="1" customWidth="1"/>
    <col min="2589" max="2816" width="9.140625" style="21"/>
    <col min="2817" max="2817" width="7" style="21" customWidth="1"/>
    <col min="2818" max="2818" width="9.28515625" style="21" customWidth="1"/>
    <col min="2819" max="2819" width="45.5703125" style="21" customWidth="1"/>
    <col min="2820" max="2820" width="7.85546875" style="21" customWidth="1"/>
    <col min="2821" max="2821" width="11" style="21" customWidth="1"/>
    <col min="2822" max="2822" width="17" style="21" customWidth="1"/>
    <col min="2823" max="2823" width="7.85546875" style="21" customWidth="1"/>
    <col min="2824" max="2824" width="16.7109375" style="21" customWidth="1"/>
    <col min="2825" max="2825" width="7.85546875" style="21" customWidth="1"/>
    <col min="2826" max="2826" width="16.7109375" style="21" customWidth="1"/>
    <col min="2827" max="2827" width="7.85546875" style="21" customWidth="1"/>
    <col min="2828" max="2828" width="11" style="21" customWidth="1"/>
    <col min="2829" max="2829" width="17.5703125" style="21" customWidth="1"/>
    <col min="2830" max="2830" width="15.28515625" style="21" customWidth="1"/>
    <col min="2831" max="2831" width="15" style="21" bestFit="1" customWidth="1"/>
    <col min="2832" max="2832" width="13.140625" style="21" bestFit="1" customWidth="1"/>
    <col min="2833" max="2833" width="9.85546875" style="21" customWidth="1"/>
    <col min="2834" max="2834" width="12.5703125" style="21" customWidth="1"/>
    <col min="2835" max="2843" width="9.140625" style="21"/>
    <col min="2844" max="2844" width="13.140625" style="21" bestFit="1" customWidth="1"/>
    <col min="2845" max="3072" width="9.140625" style="21"/>
    <col min="3073" max="3073" width="7" style="21" customWidth="1"/>
    <col min="3074" max="3074" width="9.28515625" style="21" customWidth="1"/>
    <col min="3075" max="3075" width="45.5703125" style="21" customWidth="1"/>
    <col min="3076" max="3076" width="7.85546875" style="21" customWidth="1"/>
    <col min="3077" max="3077" width="11" style="21" customWidth="1"/>
    <col min="3078" max="3078" width="17" style="21" customWidth="1"/>
    <col min="3079" max="3079" width="7.85546875" style="21" customWidth="1"/>
    <col min="3080" max="3080" width="16.7109375" style="21" customWidth="1"/>
    <col min="3081" max="3081" width="7.85546875" style="21" customWidth="1"/>
    <col min="3082" max="3082" width="16.7109375" style="21" customWidth="1"/>
    <col min="3083" max="3083" width="7.85546875" style="21" customWidth="1"/>
    <col min="3084" max="3084" width="11" style="21" customWidth="1"/>
    <col min="3085" max="3085" width="17.5703125" style="21" customWidth="1"/>
    <col min="3086" max="3086" width="15.28515625" style="21" customWidth="1"/>
    <col min="3087" max="3087" width="15" style="21" bestFit="1" customWidth="1"/>
    <col min="3088" max="3088" width="13.140625" style="21" bestFit="1" customWidth="1"/>
    <col min="3089" max="3089" width="9.85546875" style="21" customWidth="1"/>
    <col min="3090" max="3090" width="12.5703125" style="21" customWidth="1"/>
    <col min="3091" max="3099" width="9.140625" style="21"/>
    <col min="3100" max="3100" width="13.140625" style="21" bestFit="1" customWidth="1"/>
    <col min="3101" max="3328" width="9.140625" style="21"/>
    <col min="3329" max="3329" width="7" style="21" customWidth="1"/>
    <col min="3330" max="3330" width="9.28515625" style="21" customWidth="1"/>
    <col min="3331" max="3331" width="45.5703125" style="21" customWidth="1"/>
    <col min="3332" max="3332" width="7.85546875" style="21" customWidth="1"/>
    <col min="3333" max="3333" width="11" style="21" customWidth="1"/>
    <col min="3334" max="3334" width="17" style="21" customWidth="1"/>
    <col min="3335" max="3335" width="7.85546875" style="21" customWidth="1"/>
    <col min="3336" max="3336" width="16.7109375" style="21" customWidth="1"/>
    <col min="3337" max="3337" width="7.85546875" style="21" customWidth="1"/>
    <col min="3338" max="3338" width="16.7109375" style="21" customWidth="1"/>
    <col min="3339" max="3339" width="7.85546875" style="21" customWidth="1"/>
    <col min="3340" max="3340" width="11" style="21" customWidth="1"/>
    <col min="3341" max="3341" width="17.5703125" style="21" customWidth="1"/>
    <col min="3342" max="3342" width="15.28515625" style="21" customWidth="1"/>
    <col min="3343" max="3343" width="15" style="21" bestFit="1" customWidth="1"/>
    <col min="3344" max="3344" width="13.140625" style="21" bestFit="1" customWidth="1"/>
    <col min="3345" max="3345" width="9.85546875" style="21" customWidth="1"/>
    <col min="3346" max="3346" width="12.5703125" style="21" customWidth="1"/>
    <col min="3347" max="3355" width="9.140625" style="21"/>
    <col min="3356" max="3356" width="13.140625" style="21" bestFit="1" customWidth="1"/>
    <col min="3357" max="3584" width="9.140625" style="21"/>
    <col min="3585" max="3585" width="7" style="21" customWidth="1"/>
    <col min="3586" max="3586" width="9.28515625" style="21" customWidth="1"/>
    <col min="3587" max="3587" width="45.5703125" style="21" customWidth="1"/>
    <col min="3588" max="3588" width="7.85546875" style="21" customWidth="1"/>
    <col min="3589" max="3589" width="11" style="21" customWidth="1"/>
    <col min="3590" max="3590" width="17" style="21" customWidth="1"/>
    <col min="3591" max="3591" width="7.85546875" style="21" customWidth="1"/>
    <col min="3592" max="3592" width="16.7109375" style="21" customWidth="1"/>
    <col min="3593" max="3593" width="7.85546875" style="21" customWidth="1"/>
    <col min="3594" max="3594" width="16.7109375" style="21" customWidth="1"/>
    <col min="3595" max="3595" width="7.85546875" style="21" customWidth="1"/>
    <col min="3596" max="3596" width="11" style="21" customWidth="1"/>
    <col min="3597" max="3597" width="17.5703125" style="21" customWidth="1"/>
    <col min="3598" max="3598" width="15.28515625" style="21" customWidth="1"/>
    <col min="3599" max="3599" width="15" style="21" bestFit="1" customWidth="1"/>
    <col min="3600" max="3600" width="13.140625" style="21" bestFit="1" customWidth="1"/>
    <col min="3601" max="3601" width="9.85546875" style="21" customWidth="1"/>
    <col min="3602" max="3602" width="12.5703125" style="21" customWidth="1"/>
    <col min="3603" max="3611" width="9.140625" style="21"/>
    <col min="3612" max="3612" width="13.140625" style="21" bestFit="1" customWidth="1"/>
    <col min="3613" max="3840" width="9.140625" style="21"/>
    <col min="3841" max="3841" width="7" style="21" customWidth="1"/>
    <col min="3842" max="3842" width="9.28515625" style="21" customWidth="1"/>
    <col min="3843" max="3843" width="45.5703125" style="21" customWidth="1"/>
    <col min="3844" max="3844" width="7.85546875" style="21" customWidth="1"/>
    <col min="3845" max="3845" width="11" style="21" customWidth="1"/>
    <col min="3846" max="3846" width="17" style="21" customWidth="1"/>
    <col min="3847" max="3847" width="7.85546875" style="21" customWidth="1"/>
    <col min="3848" max="3848" width="16.7109375" style="21" customWidth="1"/>
    <col min="3849" max="3849" width="7.85546875" style="21" customWidth="1"/>
    <col min="3850" max="3850" width="16.7109375" style="21" customWidth="1"/>
    <col min="3851" max="3851" width="7.85546875" style="21" customWidth="1"/>
    <col min="3852" max="3852" width="11" style="21" customWidth="1"/>
    <col min="3853" max="3853" width="17.5703125" style="21" customWidth="1"/>
    <col min="3854" max="3854" width="15.28515625" style="21" customWidth="1"/>
    <col min="3855" max="3855" width="15" style="21" bestFit="1" customWidth="1"/>
    <col min="3856" max="3856" width="13.140625" style="21" bestFit="1" customWidth="1"/>
    <col min="3857" max="3857" width="9.85546875" style="21" customWidth="1"/>
    <col min="3858" max="3858" width="12.5703125" style="21" customWidth="1"/>
    <col min="3859" max="3867" width="9.140625" style="21"/>
    <col min="3868" max="3868" width="13.140625" style="21" bestFit="1" customWidth="1"/>
    <col min="3869" max="4096" width="9.140625" style="21"/>
    <col min="4097" max="4097" width="7" style="21" customWidth="1"/>
    <col min="4098" max="4098" width="9.28515625" style="21" customWidth="1"/>
    <col min="4099" max="4099" width="45.5703125" style="21" customWidth="1"/>
    <col min="4100" max="4100" width="7.85546875" style="21" customWidth="1"/>
    <col min="4101" max="4101" width="11" style="21" customWidth="1"/>
    <col min="4102" max="4102" width="17" style="21" customWidth="1"/>
    <col min="4103" max="4103" width="7.85546875" style="21" customWidth="1"/>
    <col min="4104" max="4104" width="16.7109375" style="21" customWidth="1"/>
    <col min="4105" max="4105" width="7.85546875" style="21" customWidth="1"/>
    <col min="4106" max="4106" width="16.7109375" style="21" customWidth="1"/>
    <col min="4107" max="4107" width="7.85546875" style="21" customWidth="1"/>
    <col min="4108" max="4108" width="11" style="21" customWidth="1"/>
    <col min="4109" max="4109" width="17.5703125" style="21" customWidth="1"/>
    <col min="4110" max="4110" width="15.28515625" style="21" customWidth="1"/>
    <col min="4111" max="4111" width="15" style="21" bestFit="1" customWidth="1"/>
    <col min="4112" max="4112" width="13.140625" style="21" bestFit="1" customWidth="1"/>
    <col min="4113" max="4113" width="9.85546875" style="21" customWidth="1"/>
    <col min="4114" max="4114" width="12.5703125" style="21" customWidth="1"/>
    <col min="4115" max="4123" width="9.140625" style="21"/>
    <col min="4124" max="4124" width="13.140625" style="21" bestFit="1" customWidth="1"/>
    <col min="4125" max="4352" width="9.140625" style="21"/>
    <col min="4353" max="4353" width="7" style="21" customWidth="1"/>
    <col min="4354" max="4354" width="9.28515625" style="21" customWidth="1"/>
    <col min="4355" max="4355" width="45.5703125" style="21" customWidth="1"/>
    <col min="4356" max="4356" width="7.85546875" style="21" customWidth="1"/>
    <col min="4357" max="4357" width="11" style="21" customWidth="1"/>
    <col min="4358" max="4358" width="17" style="21" customWidth="1"/>
    <col min="4359" max="4359" width="7.85546875" style="21" customWidth="1"/>
    <col min="4360" max="4360" width="16.7109375" style="21" customWidth="1"/>
    <col min="4361" max="4361" width="7.85546875" style="21" customWidth="1"/>
    <col min="4362" max="4362" width="16.7109375" style="21" customWidth="1"/>
    <col min="4363" max="4363" width="7.85546875" style="21" customWidth="1"/>
    <col min="4364" max="4364" width="11" style="21" customWidth="1"/>
    <col min="4365" max="4365" width="17.5703125" style="21" customWidth="1"/>
    <col min="4366" max="4366" width="15.28515625" style="21" customWidth="1"/>
    <col min="4367" max="4367" width="15" style="21" bestFit="1" customWidth="1"/>
    <col min="4368" max="4368" width="13.140625" style="21" bestFit="1" customWidth="1"/>
    <col min="4369" max="4369" width="9.85546875" style="21" customWidth="1"/>
    <col min="4370" max="4370" width="12.5703125" style="21" customWidth="1"/>
    <col min="4371" max="4379" width="9.140625" style="21"/>
    <col min="4380" max="4380" width="13.140625" style="21" bestFit="1" customWidth="1"/>
    <col min="4381" max="4608" width="9.140625" style="21"/>
    <col min="4609" max="4609" width="7" style="21" customWidth="1"/>
    <col min="4610" max="4610" width="9.28515625" style="21" customWidth="1"/>
    <col min="4611" max="4611" width="45.5703125" style="21" customWidth="1"/>
    <col min="4612" max="4612" width="7.85546875" style="21" customWidth="1"/>
    <col min="4613" max="4613" width="11" style="21" customWidth="1"/>
    <col min="4614" max="4614" width="17" style="21" customWidth="1"/>
    <col min="4615" max="4615" width="7.85546875" style="21" customWidth="1"/>
    <col min="4616" max="4616" width="16.7109375" style="21" customWidth="1"/>
    <col min="4617" max="4617" width="7.85546875" style="21" customWidth="1"/>
    <col min="4618" max="4618" width="16.7109375" style="21" customWidth="1"/>
    <col min="4619" max="4619" width="7.85546875" style="21" customWidth="1"/>
    <col min="4620" max="4620" width="11" style="21" customWidth="1"/>
    <col min="4621" max="4621" width="17.5703125" style="21" customWidth="1"/>
    <col min="4622" max="4622" width="15.28515625" style="21" customWidth="1"/>
    <col min="4623" max="4623" width="15" style="21" bestFit="1" customWidth="1"/>
    <col min="4624" max="4624" width="13.140625" style="21" bestFit="1" customWidth="1"/>
    <col min="4625" max="4625" width="9.85546875" style="21" customWidth="1"/>
    <col min="4626" max="4626" width="12.5703125" style="21" customWidth="1"/>
    <col min="4627" max="4635" width="9.140625" style="21"/>
    <col min="4636" max="4636" width="13.140625" style="21" bestFit="1" customWidth="1"/>
    <col min="4637" max="4864" width="9.140625" style="21"/>
    <col min="4865" max="4865" width="7" style="21" customWidth="1"/>
    <col min="4866" max="4866" width="9.28515625" style="21" customWidth="1"/>
    <col min="4867" max="4867" width="45.5703125" style="21" customWidth="1"/>
    <col min="4868" max="4868" width="7.85546875" style="21" customWidth="1"/>
    <col min="4869" max="4869" width="11" style="21" customWidth="1"/>
    <col min="4870" max="4870" width="17" style="21" customWidth="1"/>
    <col min="4871" max="4871" width="7.85546875" style="21" customWidth="1"/>
    <col min="4872" max="4872" width="16.7109375" style="21" customWidth="1"/>
    <col min="4873" max="4873" width="7.85546875" style="21" customWidth="1"/>
    <col min="4874" max="4874" width="16.7109375" style="21" customWidth="1"/>
    <col min="4875" max="4875" width="7.85546875" style="21" customWidth="1"/>
    <col min="4876" max="4876" width="11" style="21" customWidth="1"/>
    <col min="4877" max="4877" width="17.5703125" style="21" customWidth="1"/>
    <col min="4878" max="4878" width="15.28515625" style="21" customWidth="1"/>
    <col min="4879" max="4879" width="15" style="21" bestFit="1" customWidth="1"/>
    <col min="4880" max="4880" width="13.140625" style="21" bestFit="1" customWidth="1"/>
    <col min="4881" max="4881" width="9.85546875" style="21" customWidth="1"/>
    <col min="4882" max="4882" width="12.5703125" style="21" customWidth="1"/>
    <col min="4883" max="4891" width="9.140625" style="21"/>
    <col min="4892" max="4892" width="13.140625" style="21" bestFit="1" customWidth="1"/>
    <col min="4893" max="5120" width="9.140625" style="21"/>
    <col min="5121" max="5121" width="7" style="21" customWidth="1"/>
    <col min="5122" max="5122" width="9.28515625" style="21" customWidth="1"/>
    <col min="5123" max="5123" width="45.5703125" style="21" customWidth="1"/>
    <col min="5124" max="5124" width="7.85546875" style="21" customWidth="1"/>
    <col min="5125" max="5125" width="11" style="21" customWidth="1"/>
    <col min="5126" max="5126" width="17" style="21" customWidth="1"/>
    <col min="5127" max="5127" width="7.85546875" style="21" customWidth="1"/>
    <col min="5128" max="5128" width="16.7109375" style="21" customWidth="1"/>
    <col min="5129" max="5129" width="7.85546875" style="21" customWidth="1"/>
    <col min="5130" max="5130" width="16.7109375" style="21" customWidth="1"/>
    <col min="5131" max="5131" width="7.85546875" style="21" customWidth="1"/>
    <col min="5132" max="5132" width="11" style="21" customWidth="1"/>
    <col min="5133" max="5133" width="17.5703125" style="21" customWidth="1"/>
    <col min="5134" max="5134" width="15.28515625" style="21" customWidth="1"/>
    <col min="5135" max="5135" width="15" style="21" bestFit="1" customWidth="1"/>
    <col min="5136" max="5136" width="13.140625" style="21" bestFit="1" customWidth="1"/>
    <col min="5137" max="5137" width="9.85546875" style="21" customWidth="1"/>
    <col min="5138" max="5138" width="12.5703125" style="21" customWidth="1"/>
    <col min="5139" max="5147" width="9.140625" style="21"/>
    <col min="5148" max="5148" width="13.140625" style="21" bestFit="1" customWidth="1"/>
    <col min="5149" max="5376" width="9.140625" style="21"/>
    <col min="5377" max="5377" width="7" style="21" customWidth="1"/>
    <col min="5378" max="5378" width="9.28515625" style="21" customWidth="1"/>
    <col min="5379" max="5379" width="45.5703125" style="21" customWidth="1"/>
    <col min="5380" max="5380" width="7.85546875" style="21" customWidth="1"/>
    <col min="5381" max="5381" width="11" style="21" customWidth="1"/>
    <col min="5382" max="5382" width="17" style="21" customWidth="1"/>
    <col min="5383" max="5383" width="7.85546875" style="21" customWidth="1"/>
    <col min="5384" max="5384" width="16.7109375" style="21" customWidth="1"/>
    <col min="5385" max="5385" width="7.85546875" style="21" customWidth="1"/>
    <col min="5386" max="5386" width="16.7109375" style="21" customWidth="1"/>
    <col min="5387" max="5387" width="7.85546875" style="21" customWidth="1"/>
    <col min="5388" max="5388" width="11" style="21" customWidth="1"/>
    <col min="5389" max="5389" width="17.5703125" style="21" customWidth="1"/>
    <col min="5390" max="5390" width="15.28515625" style="21" customWidth="1"/>
    <col min="5391" max="5391" width="15" style="21" bestFit="1" customWidth="1"/>
    <col min="5392" max="5392" width="13.140625" style="21" bestFit="1" customWidth="1"/>
    <col min="5393" max="5393" width="9.85546875" style="21" customWidth="1"/>
    <col min="5394" max="5394" width="12.5703125" style="21" customWidth="1"/>
    <col min="5395" max="5403" width="9.140625" style="21"/>
    <col min="5404" max="5404" width="13.140625" style="21" bestFit="1" customWidth="1"/>
    <col min="5405" max="5632" width="9.140625" style="21"/>
    <col min="5633" max="5633" width="7" style="21" customWidth="1"/>
    <col min="5634" max="5634" width="9.28515625" style="21" customWidth="1"/>
    <col min="5635" max="5635" width="45.5703125" style="21" customWidth="1"/>
    <col min="5636" max="5636" width="7.85546875" style="21" customWidth="1"/>
    <col min="5637" max="5637" width="11" style="21" customWidth="1"/>
    <col min="5638" max="5638" width="17" style="21" customWidth="1"/>
    <col min="5639" max="5639" width="7.85546875" style="21" customWidth="1"/>
    <col min="5640" max="5640" width="16.7109375" style="21" customWidth="1"/>
    <col min="5641" max="5641" width="7.85546875" style="21" customWidth="1"/>
    <col min="5642" max="5642" width="16.7109375" style="21" customWidth="1"/>
    <col min="5643" max="5643" width="7.85546875" style="21" customWidth="1"/>
    <col min="5644" max="5644" width="11" style="21" customWidth="1"/>
    <col min="5645" max="5645" width="17.5703125" style="21" customWidth="1"/>
    <col min="5646" max="5646" width="15.28515625" style="21" customWidth="1"/>
    <col min="5647" max="5647" width="15" style="21" bestFit="1" customWidth="1"/>
    <col min="5648" max="5648" width="13.140625" style="21" bestFit="1" customWidth="1"/>
    <col min="5649" max="5649" width="9.85546875" style="21" customWidth="1"/>
    <col min="5650" max="5650" width="12.5703125" style="21" customWidth="1"/>
    <col min="5651" max="5659" width="9.140625" style="21"/>
    <col min="5660" max="5660" width="13.140625" style="21" bestFit="1" customWidth="1"/>
    <col min="5661" max="5888" width="9.140625" style="21"/>
    <col min="5889" max="5889" width="7" style="21" customWidth="1"/>
    <col min="5890" max="5890" width="9.28515625" style="21" customWidth="1"/>
    <col min="5891" max="5891" width="45.5703125" style="21" customWidth="1"/>
    <col min="5892" max="5892" width="7.85546875" style="21" customWidth="1"/>
    <col min="5893" max="5893" width="11" style="21" customWidth="1"/>
    <col min="5894" max="5894" width="17" style="21" customWidth="1"/>
    <col min="5895" max="5895" width="7.85546875" style="21" customWidth="1"/>
    <col min="5896" max="5896" width="16.7109375" style="21" customWidth="1"/>
    <col min="5897" max="5897" width="7.85546875" style="21" customWidth="1"/>
    <col min="5898" max="5898" width="16.7109375" style="21" customWidth="1"/>
    <col min="5899" max="5899" width="7.85546875" style="21" customWidth="1"/>
    <col min="5900" max="5900" width="11" style="21" customWidth="1"/>
    <col min="5901" max="5901" width="17.5703125" style="21" customWidth="1"/>
    <col min="5902" max="5902" width="15.28515625" style="21" customWidth="1"/>
    <col min="5903" max="5903" width="15" style="21" bestFit="1" customWidth="1"/>
    <col min="5904" max="5904" width="13.140625" style="21" bestFit="1" customWidth="1"/>
    <col min="5905" max="5905" width="9.85546875" style="21" customWidth="1"/>
    <col min="5906" max="5906" width="12.5703125" style="21" customWidth="1"/>
    <col min="5907" max="5915" width="9.140625" style="21"/>
    <col min="5916" max="5916" width="13.140625" style="21" bestFit="1" customWidth="1"/>
    <col min="5917" max="6144" width="9.140625" style="21"/>
    <col min="6145" max="6145" width="7" style="21" customWidth="1"/>
    <col min="6146" max="6146" width="9.28515625" style="21" customWidth="1"/>
    <col min="6147" max="6147" width="45.5703125" style="21" customWidth="1"/>
    <col min="6148" max="6148" width="7.85546875" style="21" customWidth="1"/>
    <col min="6149" max="6149" width="11" style="21" customWidth="1"/>
    <col min="6150" max="6150" width="17" style="21" customWidth="1"/>
    <col min="6151" max="6151" width="7.85546875" style="21" customWidth="1"/>
    <col min="6152" max="6152" width="16.7109375" style="21" customWidth="1"/>
    <col min="6153" max="6153" width="7.85546875" style="21" customWidth="1"/>
    <col min="6154" max="6154" width="16.7109375" style="21" customWidth="1"/>
    <col min="6155" max="6155" width="7.85546875" style="21" customWidth="1"/>
    <col min="6156" max="6156" width="11" style="21" customWidth="1"/>
    <col min="6157" max="6157" width="17.5703125" style="21" customWidth="1"/>
    <col min="6158" max="6158" width="15.28515625" style="21" customWidth="1"/>
    <col min="6159" max="6159" width="15" style="21" bestFit="1" customWidth="1"/>
    <col min="6160" max="6160" width="13.140625" style="21" bestFit="1" customWidth="1"/>
    <col min="6161" max="6161" width="9.85546875" style="21" customWidth="1"/>
    <col min="6162" max="6162" width="12.5703125" style="21" customWidth="1"/>
    <col min="6163" max="6171" width="9.140625" style="21"/>
    <col min="6172" max="6172" width="13.140625" style="21" bestFit="1" customWidth="1"/>
    <col min="6173" max="6400" width="9.140625" style="21"/>
    <col min="6401" max="6401" width="7" style="21" customWidth="1"/>
    <col min="6402" max="6402" width="9.28515625" style="21" customWidth="1"/>
    <col min="6403" max="6403" width="45.5703125" style="21" customWidth="1"/>
    <col min="6404" max="6404" width="7.85546875" style="21" customWidth="1"/>
    <col min="6405" max="6405" width="11" style="21" customWidth="1"/>
    <col min="6406" max="6406" width="17" style="21" customWidth="1"/>
    <col min="6407" max="6407" width="7.85546875" style="21" customWidth="1"/>
    <col min="6408" max="6408" width="16.7109375" style="21" customWidth="1"/>
    <col min="6409" max="6409" width="7.85546875" style="21" customWidth="1"/>
    <col min="6410" max="6410" width="16.7109375" style="21" customWidth="1"/>
    <col min="6411" max="6411" width="7.85546875" style="21" customWidth="1"/>
    <col min="6412" max="6412" width="11" style="21" customWidth="1"/>
    <col min="6413" max="6413" width="17.5703125" style="21" customWidth="1"/>
    <col min="6414" max="6414" width="15.28515625" style="21" customWidth="1"/>
    <col min="6415" max="6415" width="15" style="21" bestFit="1" customWidth="1"/>
    <col min="6416" max="6416" width="13.140625" style="21" bestFit="1" customWidth="1"/>
    <col min="6417" max="6417" width="9.85546875" style="21" customWidth="1"/>
    <col min="6418" max="6418" width="12.5703125" style="21" customWidth="1"/>
    <col min="6419" max="6427" width="9.140625" style="21"/>
    <col min="6428" max="6428" width="13.140625" style="21" bestFit="1" customWidth="1"/>
    <col min="6429" max="6656" width="9.140625" style="21"/>
    <col min="6657" max="6657" width="7" style="21" customWidth="1"/>
    <col min="6658" max="6658" width="9.28515625" style="21" customWidth="1"/>
    <col min="6659" max="6659" width="45.5703125" style="21" customWidth="1"/>
    <col min="6660" max="6660" width="7.85546875" style="21" customWidth="1"/>
    <col min="6661" max="6661" width="11" style="21" customWidth="1"/>
    <col min="6662" max="6662" width="17" style="21" customWidth="1"/>
    <col min="6663" max="6663" width="7.85546875" style="21" customWidth="1"/>
    <col min="6664" max="6664" width="16.7109375" style="21" customWidth="1"/>
    <col min="6665" max="6665" width="7.85546875" style="21" customWidth="1"/>
    <col min="6666" max="6666" width="16.7109375" style="21" customWidth="1"/>
    <col min="6667" max="6667" width="7.85546875" style="21" customWidth="1"/>
    <col min="6668" max="6668" width="11" style="21" customWidth="1"/>
    <col min="6669" max="6669" width="17.5703125" style="21" customWidth="1"/>
    <col min="6670" max="6670" width="15.28515625" style="21" customWidth="1"/>
    <col min="6671" max="6671" width="15" style="21" bestFit="1" customWidth="1"/>
    <col min="6672" max="6672" width="13.140625" style="21" bestFit="1" customWidth="1"/>
    <col min="6673" max="6673" width="9.85546875" style="21" customWidth="1"/>
    <col min="6674" max="6674" width="12.5703125" style="21" customWidth="1"/>
    <col min="6675" max="6683" width="9.140625" style="21"/>
    <col min="6684" max="6684" width="13.140625" style="21" bestFit="1" customWidth="1"/>
    <col min="6685" max="6912" width="9.140625" style="21"/>
    <col min="6913" max="6913" width="7" style="21" customWidth="1"/>
    <col min="6914" max="6914" width="9.28515625" style="21" customWidth="1"/>
    <col min="6915" max="6915" width="45.5703125" style="21" customWidth="1"/>
    <col min="6916" max="6916" width="7.85546875" style="21" customWidth="1"/>
    <col min="6917" max="6917" width="11" style="21" customWidth="1"/>
    <col min="6918" max="6918" width="17" style="21" customWidth="1"/>
    <col min="6919" max="6919" width="7.85546875" style="21" customWidth="1"/>
    <col min="6920" max="6920" width="16.7109375" style="21" customWidth="1"/>
    <col min="6921" max="6921" width="7.85546875" style="21" customWidth="1"/>
    <col min="6922" max="6922" width="16.7109375" style="21" customWidth="1"/>
    <col min="6923" max="6923" width="7.85546875" style="21" customWidth="1"/>
    <col min="6924" max="6924" width="11" style="21" customWidth="1"/>
    <col min="6925" max="6925" width="17.5703125" style="21" customWidth="1"/>
    <col min="6926" max="6926" width="15.28515625" style="21" customWidth="1"/>
    <col min="6927" max="6927" width="15" style="21" bestFit="1" customWidth="1"/>
    <col min="6928" max="6928" width="13.140625" style="21" bestFit="1" customWidth="1"/>
    <col min="6929" max="6929" width="9.85546875" style="21" customWidth="1"/>
    <col min="6930" max="6930" width="12.5703125" style="21" customWidth="1"/>
    <col min="6931" max="6939" width="9.140625" style="21"/>
    <col min="6940" max="6940" width="13.140625" style="21" bestFit="1" customWidth="1"/>
    <col min="6941" max="7168" width="9.140625" style="21"/>
    <col min="7169" max="7169" width="7" style="21" customWidth="1"/>
    <col min="7170" max="7170" width="9.28515625" style="21" customWidth="1"/>
    <col min="7171" max="7171" width="45.5703125" style="21" customWidth="1"/>
    <col min="7172" max="7172" width="7.85546875" style="21" customWidth="1"/>
    <col min="7173" max="7173" width="11" style="21" customWidth="1"/>
    <col min="7174" max="7174" width="17" style="21" customWidth="1"/>
    <col min="7175" max="7175" width="7.85546875" style="21" customWidth="1"/>
    <col min="7176" max="7176" width="16.7109375" style="21" customWidth="1"/>
    <col min="7177" max="7177" width="7.85546875" style="21" customWidth="1"/>
    <col min="7178" max="7178" width="16.7109375" style="21" customWidth="1"/>
    <col min="7179" max="7179" width="7.85546875" style="21" customWidth="1"/>
    <col min="7180" max="7180" width="11" style="21" customWidth="1"/>
    <col min="7181" max="7181" width="17.5703125" style="21" customWidth="1"/>
    <col min="7182" max="7182" width="15.28515625" style="21" customWidth="1"/>
    <col min="7183" max="7183" width="15" style="21" bestFit="1" customWidth="1"/>
    <col min="7184" max="7184" width="13.140625" style="21" bestFit="1" customWidth="1"/>
    <col min="7185" max="7185" width="9.85546875" style="21" customWidth="1"/>
    <col min="7186" max="7186" width="12.5703125" style="21" customWidth="1"/>
    <col min="7187" max="7195" width="9.140625" style="21"/>
    <col min="7196" max="7196" width="13.140625" style="21" bestFit="1" customWidth="1"/>
    <col min="7197" max="7424" width="9.140625" style="21"/>
    <col min="7425" max="7425" width="7" style="21" customWidth="1"/>
    <col min="7426" max="7426" width="9.28515625" style="21" customWidth="1"/>
    <col min="7427" max="7427" width="45.5703125" style="21" customWidth="1"/>
    <col min="7428" max="7428" width="7.85546875" style="21" customWidth="1"/>
    <col min="7429" max="7429" width="11" style="21" customWidth="1"/>
    <col min="7430" max="7430" width="17" style="21" customWidth="1"/>
    <col min="7431" max="7431" width="7.85546875" style="21" customWidth="1"/>
    <col min="7432" max="7432" width="16.7109375" style="21" customWidth="1"/>
    <col min="7433" max="7433" width="7.85546875" style="21" customWidth="1"/>
    <col min="7434" max="7434" width="16.7109375" style="21" customWidth="1"/>
    <col min="7435" max="7435" width="7.85546875" style="21" customWidth="1"/>
    <col min="7436" max="7436" width="11" style="21" customWidth="1"/>
    <col min="7437" max="7437" width="17.5703125" style="21" customWidth="1"/>
    <col min="7438" max="7438" width="15.28515625" style="21" customWidth="1"/>
    <col min="7439" max="7439" width="15" style="21" bestFit="1" customWidth="1"/>
    <col min="7440" max="7440" width="13.140625" style="21" bestFit="1" customWidth="1"/>
    <col min="7441" max="7441" width="9.85546875" style="21" customWidth="1"/>
    <col min="7442" max="7442" width="12.5703125" style="21" customWidth="1"/>
    <col min="7443" max="7451" width="9.140625" style="21"/>
    <col min="7452" max="7452" width="13.140625" style="21" bestFit="1" customWidth="1"/>
    <col min="7453" max="7680" width="9.140625" style="21"/>
    <col min="7681" max="7681" width="7" style="21" customWidth="1"/>
    <col min="7682" max="7682" width="9.28515625" style="21" customWidth="1"/>
    <col min="7683" max="7683" width="45.5703125" style="21" customWidth="1"/>
    <col min="7684" max="7684" width="7.85546875" style="21" customWidth="1"/>
    <col min="7685" max="7685" width="11" style="21" customWidth="1"/>
    <col min="7686" max="7686" width="17" style="21" customWidth="1"/>
    <col min="7687" max="7687" width="7.85546875" style="21" customWidth="1"/>
    <col min="7688" max="7688" width="16.7109375" style="21" customWidth="1"/>
    <col min="7689" max="7689" width="7.85546875" style="21" customWidth="1"/>
    <col min="7690" max="7690" width="16.7109375" style="21" customWidth="1"/>
    <col min="7691" max="7691" width="7.85546875" style="21" customWidth="1"/>
    <col min="7692" max="7692" width="11" style="21" customWidth="1"/>
    <col min="7693" max="7693" width="17.5703125" style="21" customWidth="1"/>
    <col min="7694" max="7694" width="15.28515625" style="21" customWidth="1"/>
    <col min="7695" max="7695" width="15" style="21" bestFit="1" customWidth="1"/>
    <col min="7696" max="7696" width="13.140625" style="21" bestFit="1" customWidth="1"/>
    <col min="7697" max="7697" width="9.85546875" style="21" customWidth="1"/>
    <col min="7698" max="7698" width="12.5703125" style="21" customWidth="1"/>
    <col min="7699" max="7707" width="9.140625" style="21"/>
    <col min="7708" max="7708" width="13.140625" style="21" bestFit="1" customWidth="1"/>
    <col min="7709" max="7936" width="9.140625" style="21"/>
    <col min="7937" max="7937" width="7" style="21" customWidth="1"/>
    <col min="7938" max="7938" width="9.28515625" style="21" customWidth="1"/>
    <col min="7939" max="7939" width="45.5703125" style="21" customWidth="1"/>
    <col min="7940" max="7940" width="7.85546875" style="21" customWidth="1"/>
    <col min="7941" max="7941" width="11" style="21" customWidth="1"/>
    <col min="7942" max="7942" width="17" style="21" customWidth="1"/>
    <col min="7943" max="7943" width="7.85546875" style="21" customWidth="1"/>
    <col min="7944" max="7944" width="16.7109375" style="21" customWidth="1"/>
    <col min="7945" max="7945" width="7.85546875" style="21" customWidth="1"/>
    <col min="7946" max="7946" width="16.7109375" style="21" customWidth="1"/>
    <col min="7947" max="7947" width="7.85546875" style="21" customWidth="1"/>
    <col min="7948" max="7948" width="11" style="21" customWidth="1"/>
    <col min="7949" max="7949" width="17.5703125" style="21" customWidth="1"/>
    <col min="7950" max="7950" width="15.28515625" style="21" customWidth="1"/>
    <col min="7951" max="7951" width="15" style="21" bestFit="1" customWidth="1"/>
    <col min="7952" max="7952" width="13.140625" style="21" bestFit="1" customWidth="1"/>
    <col min="7953" max="7953" width="9.85546875" style="21" customWidth="1"/>
    <col min="7954" max="7954" width="12.5703125" style="21" customWidth="1"/>
    <col min="7955" max="7963" width="9.140625" style="21"/>
    <col min="7964" max="7964" width="13.140625" style="21" bestFit="1" customWidth="1"/>
    <col min="7965" max="8192" width="9.140625" style="21"/>
    <col min="8193" max="8193" width="7" style="21" customWidth="1"/>
    <col min="8194" max="8194" width="9.28515625" style="21" customWidth="1"/>
    <col min="8195" max="8195" width="45.5703125" style="21" customWidth="1"/>
    <col min="8196" max="8196" width="7.85546875" style="21" customWidth="1"/>
    <col min="8197" max="8197" width="11" style="21" customWidth="1"/>
    <col min="8198" max="8198" width="17" style="21" customWidth="1"/>
    <col min="8199" max="8199" width="7.85546875" style="21" customWidth="1"/>
    <col min="8200" max="8200" width="16.7109375" style="21" customWidth="1"/>
    <col min="8201" max="8201" width="7.85546875" style="21" customWidth="1"/>
    <col min="8202" max="8202" width="16.7109375" style="21" customWidth="1"/>
    <col min="8203" max="8203" width="7.85546875" style="21" customWidth="1"/>
    <col min="8204" max="8204" width="11" style="21" customWidth="1"/>
    <col min="8205" max="8205" width="17.5703125" style="21" customWidth="1"/>
    <col min="8206" max="8206" width="15.28515625" style="21" customWidth="1"/>
    <col min="8207" max="8207" width="15" style="21" bestFit="1" customWidth="1"/>
    <col min="8208" max="8208" width="13.140625" style="21" bestFit="1" customWidth="1"/>
    <col min="8209" max="8209" width="9.85546875" style="21" customWidth="1"/>
    <col min="8210" max="8210" width="12.5703125" style="21" customWidth="1"/>
    <col min="8211" max="8219" width="9.140625" style="21"/>
    <col min="8220" max="8220" width="13.140625" style="21" bestFit="1" customWidth="1"/>
    <col min="8221" max="8448" width="9.140625" style="21"/>
    <col min="8449" max="8449" width="7" style="21" customWidth="1"/>
    <col min="8450" max="8450" width="9.28515625" style="21" customWidth="1"/>
    <col min="8451" max="8451" width="45.5703125" style="21" customWidth="1"/>
    <col min="8452" max="8452" width="7.85546875" style="21" customWidth="1"/>
    <col min="8453" max="8453" width="11" style="21" customWidth="1"/>
    <col min="8454" max="8454" width="17" style="21" customWidth="1"/>
    <col min="8455" max="8455" width="7.85546875" style="21" customWidth="1"/>
    <col min="8456" max="8456" width="16.7109375" style="21" customWidth="1"/>
    <col min="8457" max="8457" width="7.85546875" style="21" customWidth="1"/>
    <col min="8458" max="8458" width="16.7109375" style="21" customWidth="1"/>
    <col min="8459" max="8459" width="7.85546875" style="21" customWidth="1"/>
    <col min="8460" max="8460" width="11" style="21" customWidth="1"/>
    <col min="8461" max="8461" width="17.5703125" style="21" customWidth="1"/>
    <col min="8462" max="8462" width="15.28515625" style="21" customWidth="1"/>
    <col min="8463" max="8463" width="15" style="21" bestFit="1" customWidth="1"/>
    <col min="8464" max="8464" width="13.140625" style="21" bestFit="1" customWidth="1"/>
    <col min="8465" max="8465" width="9.85546875" style="21" customWidth="1"/>
    <col min="8466" max="8466" width="12.5703125" style="21" customWidth="1"/>
    <col min="8467" max="8475" width="9.140625" style="21"/>
    <col min="8476" max="8476" width="13.140625" style="21" bestFit="1" customWidth="1"/>
    <col min="8477" max="8704" width="9.140625" style="21"/>
    <col min="8705" max="8705" width="7" style="21" customWidth="1"/>
    <col min="8706" max="8706" width="9.28515625" style="21" customWidth="1"/>
    <col min="8707" max="8707" width="45.5703125" style="21" customWidth="1"/>
    <col min="8708" max="8708" width="7.85546875" style="21" customWidth="1"/>
    <col min="8709" max="8709" width="11" style="21" customWidth="1"/>
    <col min="8710" max="8710" width="17" style="21" customWidth="1"/>
    <col min="8711" max="8711" width="7.85546875" style="21" customWidth="1"/>
    <col min="8712" max="8712" width="16.7109375" style="21" customWidth="1"/>
    <col min="8713" max="8713" width="7.85546875" style="21" customWidth="1"/>
    <col min="8714" max="8714" width="16.7109375" style="21" customWidth="1"/>
    <col min="8715" max="8715" width="7.85546875" style="21" customWidth="1"/>
    <col min="8716" max="8716" width="11" style="21" customWidth="1"/>
    <col min="8717" max="8717" width="17.5703125" style="21" customWidth="1"/>
    <col min="8718" max="8718" width="15.28515625" style="21" customWidth="1"/>
    <col min="8719" max="8719" width="15" style="21" bestFit="1" customWidth="1"/>
    <col min="8720" max="8720" width="13.140625" style="21" bestFit="1" customWidth="1"/>
    <col min="8721" max="8721" width="9.85546875" style="21" customWidth="1"/>
    <col min="8722" max="8722" width="12.5703125" style="21" customWidth="1"/>
    <col min="8723" max="8731" width="9.140625" style="21"/>
    <col min="8732" max="8732" width="13.140625" style="21" bestFit="1" customWidth="1"/>
    <col min="8733" max="8960" width="9.140625" style="21"/>
    <col min="8961" max="8961" width="7" style="21" customWidth="1"/>
    <col min="8962" max="8962" width="9.28515625" style="21" customWidth="1"/>
    <col min="8963" max="8963" width="45.5703125" style="21" customWidth="1"/>
    <col min="8964" max="8964" width="7.85546875" style="21" customWidth="1"/>
    <col min="8965" max="8965" width="11" style="21" customWidth="1"/>
    <col min="8966" max="8966" width="17" style="21" customWidth="1"/>
    <col min="8967" max="8967" width="7.85546875" style="21" customWidth="1"/>
    <col min="8968" max="8968" width="16.7109375" style="21" customWidth="1"/>
    <col min="8969" max="8969" width="7.85546875" style="21" customWidth="1"/>
    <col min="8970" max="8970" width="16.7109375" style="21" customWidth="1"/>
    <col min="8971" max="8971" width="7.85546875" style="21" customWidth="1"/>
    <col min="8972" max="8972" width="11" style="21" customWidth="1"/>
    <col min="8973" max="8973" width="17.5703125" style="21" customWidth="1"/>
    <col min="8974" max="8974" width="15.28515625" style="21" customWidth="1"/>
    <col min="8975" max="8975" width="15" style="21" bestFit="1" customWidth="1"/>
    <col min="8976" max="8976" width="13.140625" style="21" bestFit="1" customWidth="1"/>
    <col min="8977" max="8977" width="9.85546875" style="21" customWidth="1"/>
    <col min="8978" max="8978" width="12.5703125" style="21" customWidth="1"/>
    <col min="8979" max="8987" width="9.140625" style="21"/>
    <col min="8988" max="8988" width="13.140625" style="21" bestFit="1" customWidth="1"/>
    <col min="8989" max="9216" width="9.140625" style="21"/>
    <col min="9217" max="9217" width="7" style="21" customWidth="1"/>
    <col min="9218" max="9218" width="9.28515625" style="21" customWidth="1"/>
    <col min="9219" max="9219" width="45.5703125" style="21" customWidth="1"/>
    <col min="9220" max="9220" width="7.85546875" style="21" customWidth="1"/>
    <col min="9221" max="9221" width="11" style="21" customWidth="1"/>
    <col min="9222" max="9222" width="17" style="21" customWidth="1"/>
    <col min="9223" max="9223" width="7.85546875" style="21" customWidth="1"/>
    <col min="9224" max="9224" width="16.7109375" style="21" customWidth="1"/>
    <col min="9225" max="9225" width="7.85546875" style="21" customWidth="1"/>
    <col min="9226" max="9226" width="16.7109375" style="21" customWidth="1"/>
    <col min="9227" max="9227" width="7.85546875" style="21" customWidth="1"/>
    <col min="9228" max="9228" width="11" style="21" customWidth="1"/>
    <col min="9229" max="9229" width="17.5703125" style="21" customWidth="1"/>
    <col min="9230" max="9230" width="15.28515625" style="21" customWidth="1"/>
    <col min="9231" max="9231" width="15" style="21" bestFit="1" customWidth="1"/>
    <col min="9232" max="9232" width="13.140625" style="21" bestFit="1" customWidth="1"/>
    <col min="9233" max="9233" width="9.85546875" style="21" customWidth="1"/>
    <col min="9234" max="9234" width="12.5703125" style="21" customWidth="1"/>
    <col min="9235" max="9243" width="9.140625" style="21"/>
    <col min="9244" max="9244" width="13.140625" style="21" bestFit="1" customWidth="1"/>
    <col min="9245" max="9472" width="9.140625" style="21"/>
    <col min="9473" max="9473" width="7" style="21" customWidth="1"/>
    <col min="9474" max="9474" width="9.28515625" style="21" customWidth="1"/>
    <col min="9475" max="9475" width="45.5703125" style="21" customWidth="1"/>
    <col min="9476" max="9476" width="7.85546875" style="21" customWidth="1"/>
    <col min="9477" max="9477" width="11" style="21" customWidth="1"/>
    <col min="9478" max="9478" width="17" style="21" customWidth="1"/>
    <col min="9479" max="9479" width="7.85546875" style="21" customWidth="1"/>
    <col min="9480" max="9480" width="16.7109375" style="21" customWidth="1"/>
    <col min="9481" max="9481" width="7.85546875" style="21" customWidth="1"/>
    <col min="9482" max="9482" width="16.7109375" style="21" customWidth="1"/>
    <col min="9483" max="9483" width="7.85546875" style="21" customWidth="1"/>
    <col min="9484" max="9484" width="11" style="21" customWidth="1"/>
    <col min="9485" max="9485" width="17.5703125" style="21" customWidth="1"/>
    <col min="9486" max="9486" width="15.28515625" style="21" customWidth="1"/>
    <col min="9487" max="9487" width="15" style="21" bestFit="1" customWidth="1"/>
    <col min="9488" max="9488" width="13.140625" style="21" bestFit="1" customWidth="1"/>
    <col min="9489" max="9489" width="9.85546875" style="21" customWidth="1"/>
    <col min="9490" max="9490" width="12.5703125" style="21" customWidth="1"/>
    <col min="9491" max="9499" width="9.140625" style="21"/>
    <col min="9500" max="9500" width="13.140625" style="21" bestFit="1" customWidth="1"/>
    <col min="9501" max="9728" width="9.140625" style="21"/>
    <col min="9729" max="9729" width="7" style="21" customWidth="1"/>
    <col min="9730" max="9730" width="9.28515625" style="21" customWidth="1"/>
    <col min="9731" max="9731" width="45.5703125" style="21" customWidth="1"/>
    <col min="9732" max="9732" width="7.85546875" style="21" customWidth="1"/>
    <col min="9733" max="9733" width="11" style="21" customWidth="1"/>
    <col min="9734" max="9734" width="17" style="21" customWidth="1"/>
    <col min="9735" max="9735" width="7.85546875" style="21" customWidth="1"/>
    <col min="9736" max="9736" width="16.7109375" style="21" customWidth="1"/>
    <col min="9737" max="9737" width="7.85546875" style="21" customWidth="1"/>
    <col min="9738" max="9738" width="16.7109375" style="21" customWidth="1"/>
    <col min="9739" max="9739" width="7.85546875" style="21" customWidth="1"/>
    <col min="9740" max="9740" width="11" style="21" customWidth="1"/>
    <col min="9741" max="9741" width="17.5703125" style="21" customWidth="1"/>
    <col min="9742" max="9742" width="15.28515625" style="21" customWidth="1"/>
    <col min="9743" max="9743" width="15" style="21" bestFit="1" customWidth="1"/>
    <col min="9744" max="9744" width="13.140625" style="21" bestFit="1" customWidth="1"/>
    <col min="9745" max="9745" width="9.85546875" style="21" customWidth="1"/>
    <col min="9746" max="9746" width="12.5703125" style="21" customWidth="1"/>
    <col min="9747" max="9755" width="9.140625" style="21"/>
    <col min="9756" max="9756" width="13.140625" style="21" bestFit="1" customWidth="1"/>
    <col min="9757" max="9984" width="9.140625" style="21"/>
    <col min="9985" max="9985" width="7" style="21" customWidth="1"/>
    <col min="9986" max="9986" width="9.28515625" style="21" customWidth="1"/>
    <col min="9987" max="9987" width="45.5703125" style="21" customWidth="1"/>
    <col min="9988" max="9988" width="7.85546875" style="21" customWidth="1"/>
    <col min="9989" max="9989" width="11" style="21" customWidth="1"/>
    <col min="9990" max="9990" width="17" style="21" customWidth="1"/>
    <col min="9991" max="9991" width="7.85546875" style="21" customWidth="1"/>
    <col min="9992" max="9992" width="16.7109375" style="21" customWidth="1"/>
    <col min="9993" max="9993" width="7.85546875" style="21" customWidth="1"/>
    <col min="9994" max="9994" width="16.7109375" style="21" customWidth="1"/>
    <col min="9995" max="9995" width="7.85546875" style="21" customWidth="1"/>
    <col min="9996" max="9996" width="11" style="21" customWidth="1"/>
    <col min="9997" max="9997" width="17.5703125" style="21" customWidth="1"/>
    <col min="9998" max="9998" width="15.28515625" style="21" customWidth="1"/>
    <col min="9999" max="9999" width="15" style="21" bestFit="1" customWidth="1"/>
    <col min="10000" max="10000" width="13.140625" style="21" bestFit="1" customWidth="1"/>
    <col min="10001" max="10001" width="9.85546875" style="21" customWidth="1"/>
    <col min="10002" max="10002" width="12.5703125" style="21" customWidth="1"/>
    <col min="10003" max="10011" width="9.140625" style="21"/>
    <col min="10012" max="10012" width="13.140625" style="21" bestFit="1" customWidth="1"/>
    <col min="10013" max="10240" width="9.140625" style="21"/>
    <col min="10241" max="10241" width="7" style="21" customWidth="1"/>
    <col min="10242" max="10242" width="9.28515625" style="21" customWidth="1"/>
    <col min="10243" max="10243" width="45.5703125" style="21" customWidth="1"/>
    <col min="10244" max="10244" width="7.85546875" style="21" customWidth="1"/>
    <col min="10245" max="10245" width="11" style="21" customWidth="1"/>
    <col min="10246" max="10246" width="17" style="21" customWidth="1"/>
    <col min="10247" max="10247" width="7.85546875" style="21" customWidth="1"/>
    <col min="10248" max="10248" width="16.7109375" style="21" customWidth="1"/>
    <col min="10249" max="10249" width="7.85546875" style="21" customWidth="1"/>
    <col min="10250" max="10250" width="16.7109375" style="21" customWidth="1"/>
    <col min="10251" max="10251" width="7.85546875" style="21" customWidth="1"/>
    <col min="10252" max="10252" width="11" style="21" customWidth="1"/>
    <col min="10253" max="10253" width="17.5703125" style="21" customWidth="1"/>
    <col min="10254" max="10254" width="15.28515625" style="21" customWidth="1"/>
    <col min="10255" max="10255" width="15" style="21" bestFit="1" customWidth="1"/>
    <col min="10256" max="10256" width="13.140625" style="21" bestFit="1" customWidth="1"/>
    <col min="10257" max="10257" width="9.85546875" style="21" customWidth="1"/>
    <col min="10258" max="10258" width="12.5703125" style="21" customWidth="1"/>
    <col min="10259" max="10267" width="9.140625" style="21"/>
    <col min="10268" max="10268" width="13.140625" style="21" bestFit="1" customWidth="1"/>
    <col min="10269" max="10496" width="9.140625" style="21"/>
    <col min="10497" max="10497" width="7" style="21" customWidth="1"/>
    <col min="10498" max="10498" width="9.28515625" style="21" customWidth="1"/>
    <col min="10499" max="10499" width="45.5703125" style="21" customWidth="1"/>
    <col min="10500" max="10500" width="7.85546875" style="21" customWidth="1"/>
    <col min="10501" max="10501" width="11" style="21" customWidth="1"/>
    <col min="10502" max="10502" width="17" style="21" customWidth="1"/>
    <col min="10503" max="10503" width="7.85546875" style="21" customWidth="1"/>
    <col min="10504" max="10504" width="16.7109375" style="21" customWidth="1"/>
    <col min="10505" max="10505" width="7.85546875" style="21" customWidth="1"/>
    <col min="10506" max="10506" width="16.7109375" style="21" customWidth="1"/>
    <col min="10507" max="10507" width="7.85546875" style="21" customWidth="1"/>
    <col min="10508" max="10508" width="11" style="21" customWidth="1"/>
    <col min="10509" max="10509" width="17.5703125" style="21" customWidth="1"/>
    <col min="10510" max="10510" width="15.28515625" style="21" customWidth="1"/>
    <col min="10511" max="10511" width="15" style="21" bestFit="1" customWidth="1"/>
    <col min="10512" max="10512" width="13.140625" style="21" bestFit="1" customWidth="1"/>
    <col min="10513" max="10513" width="9.85546875" style="21" customWidth="1"/>
    <col min="10514" max="10514" width="12.5703125" style="21" customWidth="1"/>
    <col min="10515" max="10523" width="9.140625" style="21"/>
    <col min="10524" max="10524" width="13.140625" style="21" bestFit="1" customWidth="1"/>
    <col min="10525" max="10752" width="9.140625" style="21"/>
    <col min="10753" max="10753" width="7" style="21" customWidth="1"/>
    <col min="10754" max="10754" width="9.28515625" style="21" customWidth="1"/>
    <col min="10755" max="10755" width="45.5703125" style="21" customWidth="1"/>
    <col min="10756" max="10756" width="7.85546875" style="21" customWidth="1"/>
    <col min="10757" max="10757" width="11" style="21" customWidth="1"/>
    <col min="10758" max="10758" width="17" style="21" customWidth="1"/>
    <col min="10759" max="10759" width="7.85546875" style="21" customWidth="1"/>
    <col min="10760" max="10760" width="16.7109375" style="21" customWidth="1"/>
    <col min="10761" max="10761" width="7.85546875" style="21" customWidth="1"/>
    <col min="10762" max="10762" width="16.7109375" style="21" customWidth="1"/>
    <col min="10763" max="10763" width="7.85546875" style="21" customWidth="1"/>
    <col min="10764" max="10764" width="11" style="21" customWidth="1"/>
    <col min="10765" max="10765" width="17.5703125" style="21" customWidth="1"/>
    <col min="10766" max="10766" width="15.28515625" style="21" customWidth="1"/>
    <col min="10767" max="10767" width="15" style="21" bestFit="1" customWidth="1"/>
    <col min="10768" max="10768" width="13.140625" style="21" bestFit="1" customWidth="1"/>
    <col min="10769" max="10769" width="9.85546875" style="21" customWidth="1"/>
    <col min="10770" max="10770" width="12.5703125" style="21" customWidth="1"/>
    <col min="10771" max="10779" width="9.140625" style="21"/>
    <col min="10780" max="10780" width="13.140625" style="21" bestFit="1" customWidth="1"/>
    <col min="10781" max="11008" width="9.140625" style="21"/>
    <col min="11009" max="11009" width="7" style="21" customWidth="1"/>
    <col min="11010" max="11010" width="9.28515625" style="21" customWidth="1"/>
    <col min="11011" max="11011" width="45.5703125" style="21" customWidth="1"/>
    <col min="11012" max="11012" width="7.85546875" style="21" customWidth="1"/>
    <col min="11013" max="11013" width="11" style="21" customWidth="1"/>
    <col min="11014" max="11014" width="17" style="21" customWidth="1"/>
    <col min="11015" max="11015" width="7.85546875" style="21" customWidth="1"/>
    <col min="11016" max="11016" width="16.7109375" style="21" customWidth="1"/>
    <col min="11017" max="11017" width="7.85546875" style="21" customWidth="1"/>
    <col min="11018" max="11018" width="16.7109375" style="21" customWidth="1"/>
    <col min="11019" max="11019" width="7.85546875" style="21" customWidth="1"/>
    <col min="11020" max="11020" width="11" style="21" customWidth="1"/>
    <col min="11021" max="11021" width="17.5703125" style="21" customWidth="1"/>
    <col min="11022" max="11022" width="15.28515625" style="21" customWidth="1"/>
    <col min="11023" max="11023" width="15" style="21" bestFit="1" customWidth="1"/>
    <col min="11024" max="11024" width="13.140625" style="21" bestFit="1" customWidth="1"/>
    <col min="11025" max="11025" width="9.85546875" style="21" customWidth="1"/>
    <col min="11026" max="11026" width="12.5703125" style="21" customWidth="1"/>
    <col min="11027" max="11035" width="9.140625" style="21"/>
    <col min="11036" max="11036" width="13.140625" style="21" bestFit="1" customWidth="1"/>
    <col min="11037" max="11264" width="9.140625" style="21"/>
    <col min="11265" max="11265" width="7" style="21" customWidth="1"/>
    <col min="11266" max="11266" width="9.28515625" style="21" customWidth="1"/>
    <col min="11267" max="11267" width="45.5703125" style="21" customWidth="1"/>
    <col min="11268" max="11268" width="7.85546875" style="21" customWidth="1"/>
    <col min="11269" max="11269" width="11" style="21" customWidth="1"/>
    <col min="11270" max="11270" width="17" style="21" customWidth="1"/>
    <col min="11271" max="11271" width="7.85546875" style="21" customWidth="1"/>
    <col min="11272" max="11272" width="16.7109375" style="21" customWidth="1"/>
    <col min="11273" max="11273" width="7.85546875" style="21" customWidth="1"/>
    <col min="11274" max="11274" width="16.7109375" style="21" customWidth="1"/>
    <col min="11275" max="11275" width="7.85546875" style="21" customWidth="1"/>
    <col min="11276" max="11276" width="11" style="21" customWidth="1"/>
    <col min="11277" max="11277" width="17.5703125" style="21" customWidth="1"/>
    <col min="11278" max="11278" width="15.28515625" style="21" customWidth="1"/>
    <col min="11279" max="11279" width="15" style="21" bestFit="1" customWidth="1"/>
    <col min="11280" max="11280" width="13.140625" style="21" bestFit="1" customWidth="1"/>
    <col min="11281" max="11281" width="9.85546875" style="21" customWidth="1"/>
    <col min="11282" max="11282" width="12.5703125" style="21" customWidth="1"/>
    <col min="11283" max="11291" width="9.140625" style="21"/>
    <col min="11292" max="11292" width="13.140625" style="21" bestFit="1" customWidth="1"/>
    <col min="11293" max="11520" width="9.140625" style="21"/>
    <col min="11521" max="11521" width="7" style="21" customWidth="1"/>
    <col min="11522" max="11522" width="9.28515625" style="21" customWidth="1"/>
    <col min="11523" max="11523" width="45.5703125" style="21" customWidth="1"/>
    <col min="11524" max="11524" width="7.85546875" style="21" customWidth="1"/>
    <col min="11525" max="11525" width="11" style="21" customWidth="1"/>
    <col min="11526" max="11526" width="17" style="21" customWidth="1"/>
    <col min="11527" max="11527" width="7.85546875" style="21" customWidth="1"/>
    <col min="11528" max="11528" width="16.7109375" style="21" customWidth="1"/>
    <col min="11529" max="11529" width="7.85546875" style="21" customWidth="1"/>
    <col min="11530" max="11530" width="16.7109375" style="21" customWidth="1"/>
    <col min="11531" max="11531" width="7.85546875" style="21" customWidth="1"/>
    <col min="11532" max="11532" width="11" style="21" customWidth="1"/>
    <col min="11533" max="11533" width="17.5703125" style="21" customWidth="1"/>
    <col min="11534" max="11534" width="15.28515625" style="21" customWidth="1"/>
    <col min="11535" max="11535" width="15" style="21" bestFit="1" customWidth="1"/>
    <col min="11536" max="11536" width="13.140625" style="21" bestFit="1" customWidth="1"/>
    <col min="11537" max="11537" width="9.85546875" style="21" customWidth="1"/>
    <col min="11538" max="11538" width="12.5703125" style="21" customWidth="1"/>
    <col min="11539" max="11547" width="9.140625" style="21"/>
    <col min="11548" max="11548" width="13.140625" style="21" bestFit="1" customWidth="1"/>
    <col min="11549" max="11776" width="9.140625" style="21"/>
    <col min="11777" max="11777" width="7" style="21" customWidth="1"/>
    <col min="11778" max="11778" width="9.28515625" style="21" customWidth="1"/>
    <col min="11779" max="11779" width="45.5703125" style="21" customWidth="1"/>
    <col min="11780" max="11780" width="7.85546875" style="21" customWidth="1"/>
    <col min="11781" max="11781" width="11" style="21" customWidth="1"/>
    <col min="11782" max="11782" width="17" style="21" customWidth="1"/>
    <col min="11783" max="11783" width="7.85546875" style="21" customWidth="1"/>
    <col min="11784" max="11784" width="16.7109375" style="21" customWidth="1"/>
    <col min="11785" max="11785" width="7.85546875" style="21" customWidth="1"/>
    <col min="11786" max="11786" width="16.7109375" style="21" customWidth="1"/>
    <col min="11787" max="11787" width="7.85546875" style="21" customWidth="1"/>
    <col min="11788" max="11788" width="11" style="21" customWidth="1"/>
    <col min="11789" max="11789" width="17.5703125" style="21" customWidth="1"/>
    <col min="11790" max="11790" width="15.28515625" style="21" customWidth="1"/>
    <col min="11791" max="11791" width="15" style="21" bestFit="1" customWidth="1"/>
    <col min="11792" max="11792" width="13.140625" style="21" bestFit="1" customWidth="1"/>
    <col min="11793" max="11793" width="9.85546875" style="21" customWidth="1"/>
    <col min="11794" max="11794" width="12.5703125" style="21" customWidth="1"/>
    <col min="11795" max="11803" width="9.140625" style="21"/>
    <col min="11804" max="11804" width="13.140625" style="21" bestFit="1" customWidth="1"/>
    <col min="11805" max="12032" width="9.140625" style="21"/>
    <col min="12033" max="12033" width="7" style="21" customWidth="1"/>
    <col min="12034" max="12034" width="9.28515625" style="21" customWidth="1"/>
    <col min="12035" max="12035" width="45.5703125" style="21" customWidth="1"/>
    <col min="12036" max="12036" width="7.85546875" style="21" customWidth="1"/>
    <col min="12037" max="12037" width="11" style="21" customWidth="1"/>
    <col min="12038" max="12038" width="17" style="21" customWidth="1"/>
    <col min="12039" max="12039" width="7.85546875" style="21" customWidth="1"/>
    <col min="12040" max="12040" width="16.7109375" style="21" customWidth="1"/>
    <col min="12041" max="12041" width="7.85546875" style="21" customWidth="1"/>
    <col min="12042" max="12042" width="16.7109375" style="21" customWidth="1"/>
    <col min="12043" max="12043" width="7.85546875" style="21" customWidth="1"/>
    <col min="12044" max="12044" width="11" style="21" customWidth="1"/>
    <col min="12045" max="12045" width="17.5703125" style="21" customWidth="1"/>
    <col min="12046" max="12046" width="15.28515625" style="21" customWidth="1"/>
    <col min="12047" max="12047" width="15" style="21" bestFit="1" customWidth="1"/>
    <col min="12048" max="12048" width="13.140625" style="21" bestFit="1" customWidth="1"/>
    <col min="12049" max="12049" width="9.85546875" style="21" customWidth="1"/>
    <col min="12050" max="12050" width="12.5703125" style="21" customWidth="1"/>
    <col min="12051" max="12059" width="9.140625" style="21"/>
    <col min="12060" max="12060" width="13.140625" style="21" bestFit="1" customWidth="1"/>
    <col min="12061" max="12288" width="9.140625" style="21"/>
    <col min="12289" max="12289" width="7" style="21" customWidth="1"/>
    <col min="12290" max="12290" width="9.28515625" style="21" customWidth="1"/>
    <col min="12291" max="12291" width="45.5703125" style="21" customWidth="1"/>
    <col min="12292" max="12292" width="7.85546875" style="21" customWidth="1"/>
    <col min="12293" max="12293" width="11" style="21" customWidth="1"/>
    <col min="12294" max="12294" width="17" style="21" customWidth="1"/>
    <col min="12295" max="12295" width="7.85546875" style="21" customWidth="1"/>
    <col min="12296" max="12296" width="16.7109375" style="21" customWidth="1"/>
    <col min="12297" max="12297" width="7.85546875" style="21" customWidth="1"/>
    <col min="12298" max="12298" width="16.7109375" style="21" customWidth="1"/>
    <col min="12299" max="12299" width="7.85546875" style="21" customWidth="1"/>
    <col min="12300" max="12300" width="11" style="21" customWidth="1"/>
    <col min="12301" max="12301" width="17.5703125" style="21" customWidth="1"/>
    <col min="12302" max="12302" width="15.28515625" style="21" customWidth="1"/>
    <col min="12303" max="12303" width="15" style="21" bestFit="1" customWidth="1"/>
    <col min="12304" max="12304" width="13.140625" style="21" bestFit="1" customWidth="1"/>
    <col min="12305" max="12305" width="9.85546875" style="21" customWidth="1"/>
    <col min="12306" max="12306" width="12.5703125" style="21" customWidth="1"/>
    <col min="12307" max="12315" width="9.140625" style="21"/>
    <col min="12316" max="12316" width="13.140625" style="21" bestFit="1" customWidth="1"/>
    <col min="12317" max="12544" width="9.140625" style="21"/>
    <col min="12545" max="12545" width="7" style="21" customWidth="1"/>
    <col min="12546" max="12546" width="9.28515625" style="21" customWidth="1"/>
    <col min="12547" max="12547" width="45.5703125" style="21" customWidth="1"/>
    <col min="12548" max="12548" width="7.85546875" style="21" customWidth="1"/>
    <col min="12549" max="12549" width="11" style="21" customWidth="1"/>
    <col min="12550" max="12550" width="17" style="21" customWidth="1"/>
    <col min="12551" max="12551" width="7.85546875" style="21" customWidth="1"/>
    <col min="12552" max="12552" width="16.7109375" style="21" customWidth="1"/>
    <col min="12553" max="12553" width="7.85546875" style="21" customWidth="1"/>
    <col min="12554" max="12554" width="16.7109375" style="21" customWidth="1"/>
    <col min="12555" max="12555" width="7.85546875" style="21" customWidth="1"/>
    <col min="12556" max="12556" width="11" style="21" customWidth="1"/>
    <col min="12557" max="12557" width="17.5703125" style="21" customWidth="1"/>
    <col min="12558" max="12558" width="15.28515625" style="21" customWidth="1"/>
    <col min="12559" max="12559" width="15" style="21" bestFit="1" customWidth="1"/>
    <col min="12560" max="12560" width="13.140625" style="21" bestFit="1" customWidth="1"/>
    <col min="12561" max="12561" width="9.85546875" style="21" customWidth="1"/>
    <col min="12562" max="12562" width="12.5703125" style="21" customWidth="1"/>
    <col min="12563" max="12571" width="9.140625" style="21"/>
    <col min="12572" max="12572" width="13.140625" style="21" bestFit="1" customWidth="1"/>
    <col min="12573" max="12800" width="9.140625" style="21"/>
    <col min="12801" max="12801" width="7" style="21" customWidth="1"/>
    <col min="12802" max="12802" width="9.28515625" style="21" customWidth="1"/>
    <col min="12803" max="12803" width="45.5703125" style="21" customWidth="1"/>
    <col min="12804" max="12804" width="7.85546875" style="21" customWidth="1"/>
    <col min="12805" max="12805" width="11" style="21" customWidth="1"/>
    <col min="12806" max="12806" width="17" style="21" customWidth="1"/>
    <col min="12807" max="12807" width="7.85546875" style="21" customWidth="1"/>
    <col min="12808" max="12808" width="16.7109375" style="21" customWidth="1"/>
    <col min="12809" max="12809" width="7.85546875" style="21" customWidth="1"/>
    <col min="12810" max="12810" width="16.7109375" style="21" customWidth="1"/>
    <col min="12811" max="12811" width="7.85546875" style="21" customWidth="1"/>
    <col min="12812" max="12812" width="11" style="21" customWidth="1"/>
    <col min="12813" max="12813" width="17.5703125" style="21" customWidth="1"/>
    <col min="12814" max="12814" width="15.28515625" style="21" customWidth="1"/>
    <col min="12815" max="12815" width="15" style="21" bestFit="1" customWidth="1"/>
    <col min="12816" max="12816" width="13.140625" style="21" bestFit="1" customWidth="1"/>
    <col min="12817" max="12817" width="9.85546875" style="21" customWidth="1"/>
    <col min="12818" max="12818" width="12.5703125" style="21" customWidth="1"/>
    <col min="12819" max="12827" width="9.140625" style="21"/>
    <col min="12828" max="12828" width="13.140625" style="21" bestFit="1" customWidth="1"/>
    <col min="12829" max="13056" width="9.140625" style="21"/>
    <col min="13057" max="13057" width="7" style="21" customWidth="1"/>
    <col min="13058" max="13058" width="9.28515625" style="21" customWidth="1"/>
    <col min="13059" max="13059" width="45.5703125" style="21" customWidth="1"/>
    <col min="13060" max="13060" width="7.85546875" style="21" customWidth="1"/>
    <col min="13061" max="13061" width="11" style="21" customWidth="1"/>
    <col min="13062" max="13062" width="17" style="21" customWidth="1"/>
    <col min="13063" max="13063" width="7.85546875" style="21" customWidth="1"/>
    <col min="13064" max="13064" width="16.7109375" style="21" customWidth="1"/>
    <col min="13065" max="13065" width="7.85546875" style="21" customWidth="1"/>
    <col min="13066" max="13066" width="16.7109375" style="21" customWidth="1"/>
    <col min="13067" max="13067" width="7.85546875" style="21" customWidth="1"/>
    <col min="13068" max="13068" width="11" style="21" customWidth="1"/>
    <col min="13069" max="13069" width="17.5703125" style="21" customWidth="1"/>
    <col min="13070" max="13070" width="15.28515625" style="21" customWidth="1"/>
    <col min="13071" max="13071" width="15" style="21" bestFit="1" customWidth="1"/>
    <col min="13072" max="13072" width="13.140625" style="21" bestFit="1" customWidth="1"/>
    <col min="13073" max="13073" width="9.85546875" style="21" customWidth="1"/>
    <col min="13074" max="13074" width="12.5703125" style="21" customWidth="1"/>
    <col min="13075" max="13083" width="9.140625" style="21"/>
    <col min="13084" max="13084" width="13.140625" style="21" bestFit="1" customWidth="1"/>
    <col min="13085" max="13312" width="9.140625" style="21"/>
    <col min="13313" max="13313" width="7" style="21" customWidth="1"/>
    <col min="13314" max="13314" width="9.28515625" style="21" customWidth="1"/>
    <col min="13315" max="13315" width="45.5703125" style="21" customWidth="1"/>
    <col min="13316" max="13316" width="7.85546875" style="21" customWidth="1"/>
    <col min="13317" max="13317" width="11" style="21" customWidth="1"/>
    <col min="13318" max="13318" width="17" style="21" customWidth="1"/>
    <col min="13319" max="13319" width="7.85546875" style="21" customWidth="1"/>
    <col min="13320" max="13320" width="16.7109375" style="21" customWidth="1"/>
    <col min="13321" max="13321" width="7.85546875" style="21" customWidth="1"/>
    <col min="13322" max="13322" width="16.7109375" style="21" customWidth="1"/>
    <col min="13323" max="13323" width="7.85546875" style="21" customWidth="1"/>
    <col min="13324" max="13324" width="11" style="21" customWidth="1"/>
    <col min="13325" max="13325" width="17.5703125" style="21" customWidth="1"/>
    <col min="13326" max="13326" width="15.28515625" style="21" customWidth="1"/>
    <col min="13327" max="13327" width="15" style="21" bestFit="1" customWidth="1"/>
    <col min="13328" max="13328" width="13.140625" style="21" bestFit="1" customWidth="1"/>
    <col min="13329" max="13329" width="9.85546875" style="21" customWidth="1"/>
    <col min="13330" max="13330" width="12.5703125" style="21" customWidth="1"/>
    <col min="13331" max="13339" width="9.140625" style="21"/>
    <col min="13340" max="13340" width="13.140625" style="21" bestFit="1" customWidth="1"/>
    <col min="13341" max="13568" width="9.140625" style="21"/>
    <col min="13569" max="13569" width="7" style="21" customWidth="1"/>
    <col min="13570" max="13570" width="9.28515625" style="21" customWidth="1"/>
    <col min="13571" max="13571" width="45.5703125" style="21" customWidth="1"/>
    <col min="13572" max="13572" width="7.85546875" style="21" customWidth="1"/>
    <col min="13573" max="13573" width="11" style="21" customWidth="1"/>
    <col min="13574" max="13574" width="17" style="21" customWidth="1"/>
    <col min="13575" max="13575" width="7.85546875" style="21" customWidth="1"/>
    <col min="13576" max="13576" width="16.7109375" style="21" customWidth="1"/>
    <col min="13577" max="13577" width="7.85546875" style="21" customWidth="1"/>
    <col min="13578" max="13578" width="16.7109375" style="21" customWidth="1"/>
    <col min="13579" max="13579" width="7.85546875" style="21" customWidth="1"/>
    <col min="13580" max="13580" width="11" style="21" customWidth="1"/>
    <col min="13581" max="13581" width="17.5703125" style="21" customWidth="1"/>
    <col min="13582" max="13582" width="15.28515625" style="21" customWidth="1"/>
    <col min="13583" max="13583" width="15" style="21" bestFit="1" customWidth="1"/>
    <col min="13584" max="13584" width="13.140625" style="21" bestFit="1" customWidth="1"/>
    <col min="13585" max="13585" width="9.85546875" style="21" customWidth="1"/>
    <col min="13586" max="13586" width="12.5703125" style="21" customWidth="1"/>
    <col min="13587" max="13595" width="9.140625" style="21"/>
    <col min="13596" max="13596" width="13.140625" style="21" bestFit="1" customWidth="1"/>
    <col min="13597" max="13824" width="9.140625" style="21"/>
    <col min="13825" max="13825" width="7" style="21" customWidth="1"/>
    <col min="13826" max="13826" width="9.28515625" style="21" customWidth="1"/>
    <col min="13827" max="13827" width="45.5703125" style="21" customWidth="1"/>
    <col min="13828" max="13828" width="7.85546875" style="21" customWidth="1"/>
    <col min="13829" max="13829" width="11" style="21" customWidth="1"/>
    <col min="13830" max="13830" width="17" style="21" customWidth="1"/>
    <col min="13831" max="13831" width="7.85546875" style="21" customWidth="1"/>
    <col min="13832" max="13832" width="16.7109375" style="21" customWidth="1"/>
    <col min="13833" max="13833" width="7.85546875" style="21" customWidth="1"/>
    <col min="13834" max="13834" width="16.7109375" style="21" customWidth="1"/>
    <col min="13835" max="13835" width="7.85546875" style="21" customWidth="1"/>
    <col min="13836" max="13836" width="11" style="21" customWidth="1"/>
    <col min="13837" max="13837" width="17.5703125" style="21" customWidth="1"/>
    <col min="13838" max="13838" width="15.28515625" style="21" customWidth="1"/>
    <col min="13839" max="13839" width="15" style="21" bestFit="1" customWidth="1"/>
    <col min="13840" max="13840" width="13.140625" style="21" bestFit="1" customWidth="1"/>
    <col min="13841" max="13841" width="9.85546875" style="21" customWidth="1"/>
    <col min="13842" max="13842" width="12.5703125" style="21" customWidth="1"/>
    <col min="13843" max="13851" width="9.140625" style="21"/>
    <col min="13852" max="13852" width="13.140625" style="21" bestFit="1" customWidth="1"/>
    <col min="13853" max="14080" width="9.140625" style="21"/>
    <col min="14081" max="14081" width="7" style="21" customWidth="1"/>
    <col min="14082" max="14082" width="9.28515625" style="21" customWidth="1"/>
    <col min="14083" max="14083" width="45.5703125" style="21" customWidth="1"/>
    <col min="14084" max="14084" width="7.85546875" style="21" customWidth="1"/>
    <col min="14085" max="14085" width="11" style="21" customWidth="1"/>
    <col min="14086" max="14086" width="17" style="21" customWidth="1"/>
    <col min="14087" max="14087" width="7.85546875" style="21" customWidth="1"/>
    <col min="14088" max="14088" width="16.7109375" style="21" customWidth="1"/>
    <col min="14089" max="14089" width="7.85546875" style="21" customWidth="1"/>
    <col min="14090" max="14090" width="16.7109375" style="21" customWidth="1"/>
    <col min="14091" max="14091" width="7.85546875" style="21" customWidth="1"/>
    <col min="14092" max="14092" width="11" style="21" customWidth="1"/>
    <col min="14093" max="14093" width="17.5703125" style="21" customWidth="1"/>
    <col min="14094" max="14094" width="15.28515625" style="21" customWidth="1"/>
    <col min="14095" max="14095" width="15" style="21" bestFit="1" customWidth="1"/>
    <col min="14096" max="14096" width="13.140625" style="21" bestFit="1" customWidth="1"/>
    <col min="14097" max="14097" width="9.85546875" style="21" customWidth="1"/>
    <col min="14098" max="14098" width="12.5703125" style="21" customWidth="1"/>
    <col min="14099" max="14107" width="9.140625" style="21"/>
    <col min="14108" max="14108" width="13.140625" style="21" bestFit="1" customWidth="1"/>
    <col min="14109" max="14336" width="9.140625" style="21"/>
    <col min="14337" max="14337" width="7" style="21" customWidth="1"/>
    <col min="14338" max="14338" width="9.28515625" style="21" customWidth="1"/>
    <col min="14339" max="14339" width="45.5703125" style="21" customWidth="1"/>
    <col min="14340" max="14340" width="7.85546875" style="21" customWidth="1"/>
    <col min="14341" max="14341" width="11" style="21" customWidth="1"/>
    <col min="14342" max="14342" width="17" style="21" customWidth="1"/>
    <col min="14343" max="14343" width="7.85546875" style="21" customWidth="1"/>
    <col min="14344" max="14344" width="16.7109375" style="21" customWidth="1"/>
    <col min="14345" max="14345" width="7.85546875" style="21" customWidth="1"/>
    <col min="14346" max="14346" width="16.7109375" style="21" customWidth="1"/>
    <col min="14347" max="14347" width="7.85546875" style="21" customWidth="1"/>
    <col min="14348" max="14348" width="11" style="21" customWidth="1"/>
    <col min="14349" max="14349" width="17.5703125" style="21" customWidth="1"/>
    <col min="14350" max="14350" width="15.28515625" style="21" customWidth="1"/>
    <col min="14351" max="14351" width="15" style="21" bestFit="1" customWidth="1"/>
    <col min="14352" max="14352" width="13.140625" style="21" bestFit="1" customWidth="1"/>
    <col min="14353" max="14353" width="9.85546875" style="21" customWidth="1"/>
    <col min="14354" max="14354" width="12.5703125" style="21" customWidth="1"/>
    <col min="14355" max="14363" width="9.140625" style="21"/>
    <col min="14364" max="14364" width="13.140625" style="21" bestFit="1" customWidth="1"/>
    <col min="14365" max="14592" width="9.140625" style="21"/>
    <col min="14593" max="14593" width="7" style="21" customWidth="1"/>
    <col min="14594" max="14594" width="9.28515625" style="21" customWidth="1"/>
    <col min="14595" max="14595" width="45.5703125" style="21" customWidth="1"/>
    <col min="14596" max="14596" width="7.85546875" style="21" customWidth="1"/>
    <col min="14597" max="14597" width="11" style="21" customWidth="1"/>
    <col min="14598" max="14598" width="17" style="21" customWidth="1"/>
    <col min="14599" max="14599" width="7.85546875" style="21" customWidth="1"/>
    <col min="14600" max="14600" width="16.7109375" style="21" customWidth="1"/>
    <col min="14601" max="14601" width="7.85546875" style="21" customWidth="1"/>
    <col min="14602" max="14602" width="16.7109375" style="21" customWidth="1"/>
    <col min="14603" max="14603" width="7.85546875" style="21" customWidth="1"/>
    <col min="14604" max="14604" width="11" style="21" customWidth="1"/>
    <col min="14605" max="14605" width="17.5703125" style="21" customWidth="1"/>
    <col min="14606" max="14606" width="15.28515625" style="21" customWidth="1"/>
    <col min="14607" max="14607" width="15" style="21" bestFit="1" customWidth="1"/>
    <col min="14608" max="14608" width="13.140625" style="21" bestFit="1" customWidth="1"/>
    <col min="14609" max="14609" width="9.85546875" style="21" customWidth="1"/>
    <col min="14610" max="14610" width="12.5703125" style="21" customWidth="1"/>
    <col min="14611" max="14619" width="9.140625" style="21"/>
    <col min="14620" max="14620" width="13.140625" style="21" bestFit="1" customWidth="1"/>
    <col min="14621" max="14848" width="9.140625" style="21"/>
    <col min="14849" max="14849" width="7" style="21" customWidth="1"/>
    <col min="14850" max="14850" width="9.28515625" style="21" customWidth="1"/>
    <col min="14851" max="14851" width="45.5703125" style="21" customWidth="1"/>
    <col min="14852" max="14852" width="7.85546875" style="21" customWidth="1"/>
    <col min="14853" max="14853" width="11" style="21" customWidth="1"/>
    <col min="14854" max="14854" width="17" style="21" customWidth="1"/>
    <col min="14855" max="14855" width="7.85546875" style="21" customWidth="1"/>
    <col min="14856" max="14856" width="16.7109375" style="21" customWidth="1"/>
    <col min="14857" max="14857" width="7.85546875" style="21" customWidth="1"/>
    <col min="14858" max="14858" width="16.7109375" style="21" customWidth="1"/>
    <col min="14859" max="14859" width="7.85546875" style="21" customWidth="1"/>
    <col min="14860" max="14860" width="11" style="21" customWidth="1"/>
    <col min="14861" max="14861" width="17.5703125" style="21" customWidth="1"/>
    <col min="14862" max="14862" width="15.28515625" style="21" customWidth="1"/>
    <col min="14863" max="14863" width="15" style="21" bestFit="1" customWidth="1"/>
    <col min="14864" max="14864" width="13.140625" style="21" bestFit="1" customWidth="1"/>
    <col min="14865" max="14865" width="9.85546875" style="21" customWidth="1"/>
    <col min="14866" max="14866" width="12.5703125" style="21" customWidth="1"/>
    <col min="14867" max="14875" width="9.140625" style="21"/>
    <col min="14876" max="14876" width="13.140625" style="21" bestFit="1" customWidth="1"/>
    <col min="14877" max="15104" width="9.140625" style="21"/>
    <col min="15105" max="15105" width="7" style="21" customWidth="1"/>
    <col min="15106" max="15106" width="9.28515625" style="21" customWidth="1"/>
    <col min="15107" max="15107" width="45.5703125" style="21" customWidth="1"/>
    <col min="15108" max="15108" width="7.85546875" style="21" customWidth="1"/>
    <col min="15109" max="15109" width="11" style="21" customWidth="1"/>
    <col min="15110" max="15110" width="17" style="21" customWidth="1"/>
    <col min="15111" max="15111" width="7.85546875" style="21" customWidth="1"/>
    <col min="15112" max="15112" width="16.7109375" style="21" customWidth="1"/>
    <col min="15113" max="15113" width="7.85546875" style="21" customWidth="1"/>
    <col min="15114" max="15114" width="16.7109375" style="21" customWidth="1"/>
    <col min="15115" max="15115" width="7.85546875" style="21" customWidth="1"/>
    <col min="15116" max="15116" width="11" style="21" customWidth="1"/>
    <col min="15117" max="15117" width="17.5703125" style="21" customWidth="1"/>
    <col min="15118" max="15118" width="15.28515625" style="21" customWidth="1"/>
    <col min="15119" max="15119" width="15" style="21" bestFit="1" customWidth="1"/>
    <col min="15120" max="15120" width="13.140625" style="21" bestFit="1" customWidth="1"/>
    <col min="15121" max="15121" width="9.85546875" style="21" customWidth="1"/>
    <col min="15122" max="15122" width="12.5703125" style="21" customWidth="1"/>
    <col min="15123" max="15131" width="9.140625" style="21"/>
    <col min="15132" max="15132" width="13.140625" style="21" bestFit="1" customWidth="1"/>
    <col min="15133" max="15360" width="9.140625" style="21"/>
    <col min="15361" max="15361" width="7" style="21" customWidth="1"/>
    <col min="15362" max="15362" width="9.28515625" style="21" customWidth="1"/>
    <col min="15363" max="15363" width="45.5703125" style="21" customWidth="1"/>
    <col min="15364" max="15364" width="7.85546875" style="21" customWidth="1"/>
    <col min="15365" max="15365" width="11" style="21" customWidth="1"/>
    <col min="15366" max="15366" width="17" style="21" customWidth="1"/>
    <col min="15367" max="15367" width="7.85546875" style="21" customWidth="1"/>
    <col min="15368" max="15368" width="16.7109375" style="21" customWidth="1"/>
    <col min="15369" max="15369" width="7.85546875" style="21" customWidth="1"/>
    <col min="15370" max="15370" width="16.7109375" style="21" customWidth="1"/>
    <col min="15371" max="15371" width="7.85546875" style="21" customWidth="1"/>
    <col min="15372" max="15372" width="11" style="21" customWidth="1"/>
    <col min="15373" max="15373" width="17.5703125" style="21" customWidth="1"/>
    <col min="15374" max="15374" width="15.28515625" style="21" customWidth="1"/>
    <col min="15375" max="15375" width="15" style="21" bestFit="1" customWidth="1"/>
    <col min="15376" max="15376" width="13.140625" style="21" bestFit="1" customWidth="1"/>
    <col min="15377" max="15377" width="9.85546875" style="21" customWidth="1"/>
    <col min="15378" max="15378" width="12.5703125" style="21" customWidth="1"/>
    <col min="15379" max="15387" width="9.140625" style="21"/>
    <col min="15388" max="15388" width="13.140625" style="21" bestFit="1" customWidth="1"/>
    <col min="15389" max="15616" width="9.140625" style="21"/>
    <col min="15617" max="15617" width="7" style="21" customWidth="1"/>
    <col min="15618" max="15618" width="9.28515625" style="21" customWidth="1"/>
    <col min="15619" max="15619" width="45.5703125" style="21" customWidth="1"/>
    <col min="15620" max="15620" width="7.85546875" style="21" customWidth="1"/>
    <col min="15621" max="15621" width="11" style="21" customWidth="1"/>
    <col min="15622" max="15622" width="17" style="21" customWidth="1"/>
    <col min="15623" max="15623" width="7.85546875" style="21" customWidth="1"/>
    <col min="15624" max="15624" width="16.7109375" style="21" customWidth="1"/>
    <col min="15625" max="15625" width="7.85546875" style="21" customWidth="1"/>
    <col min="15626" max="15626" width="16.7109375" style="21" customWidth="1"/>
    <col min="15627" max="15627" width="7.85546875" style="21" customWidth="1"/>
    <col min="15628" max="15628" width="11" style="21" customWidth="1"/>
    <col min="15629" max="15629" width="17.5703125" style="21" customWidth="1"/>
    <col min="15630" max="15630" width="15.28515625" style="21" customWidth="1"/>
    <col min="15631" max="15631" width="15" style="21" bestFit="1" customWidth="1"/>
    <col min="15632" max="15632" width="13.140625" style="21" bestFit="1" customWidth="1"/>
    <col min="15633" max="15633" width="9.85546875" style="21" customWidth="1"/>
    <col min="15634" max="15634" width="12.5703125" style="21" customWidth="1"/>
    <col min="15635" max="15643" width="9.140625" style="21"/>
    <col min="15644" max="15644" width="13.140625" style="21" bestFit="1" customWidth="1"/>
    <col min="15645" max="15872" width="9.140625" style="21"/>
    <col min="15873" max="15873" width="7" style="21" customWidth="1"/>
    <col min="15874" max="15874" width="9.28515625" style="21" customWidth="1"/>
    <col min="15875" max="15875" width="45.5703125" style="21" customWidth="1"/>
    <col min="15876" max="15876" width="7.85546875" style="21" customWidth="1"/>
    <col min="15877" max="15877" width="11" style="21" customWidth="1"/>
    <col min="15878" max="15878" width="17" style="21" customWidth="1"/>
    <col min="15879" max="15879" width="7.85546875" style="21" customWidth="1"/>
    <col min="15880" max="15880" width="16.7109375" style="21" customWidth="1"/>
    <col min="15881" max="15881" width="7.85546875" style="21" customWidth="1"/>
    <col min="15882" max="15882" width="16.7109375" style="21" customWidth="1"/>
    <col min="15883" max="15883" width="7.85546875" style="21" customWidth="1"/>
    <col min="15884" max="15884" width="11" style="21" customWidth="1"/>
    <col min="15885" max="15885" width="17.5703125" style="21" customWidth="1"/>
    <col min="15886" max="15886" width="15.28515625" style="21" customWidth="1"/>
    <col min="15887" max="15887" width="15" style="21" bestFit="1" customWidth="1"/>
    <col min="15888" max="15888" width="13.140625" style="21" bestFit="1" customWidth="1"/>
    <col min="15889" max="15889" width="9.85546875" style="21" customWidth="1"/>
    <col min="15890" max="15890" width="12.5703125" style="21" customWidth="1"/>
    <col min="15891" max="15899" width="9.140625" style="21"/>
    <col min="15900" max="15900" width="13.140625" style="21" bestFit="1" customWidth="1"/>
    <col min="15901" max="16128" width="9.140625" style="21"/>
    <col min="16129" max="16129" width="7" style="21" customWidth="1"/>
    <col min="16130" max="16130" width="9.28515625" style="21" customWidth="1"/>
    <col min="16131" max="16131" width="45.5703125" style="21" customWidth="1"/>
    <col min="16132" max="16132" width="7.85546875" style="21" customWidth="1"/>
    <col min="16133" max="16133" width="11" style="21" customWidth="1"/>
    <col min="16134" max="16134" width="17" style="21" customWidth="1"/>
    <col min="16135" max="16135" width="7.85546875" style="21" customWidth="1"/>
    <col min="16136" max="16136" width="16.7109375" style="21" customWidth="1"/>
    <col min="16137" max="16137" width="7.85546875" style="21" customWidth="1"/>
    <col min="16138" max="16138" width="16.7109375" style="21" customWidth="1"/>
    <col min="16139" max="16139" width="7.85546875" style="21" customWidth="1"/>
    <col min="16140" max="16140" width="11" style="21" customWidth="1"/>
    <col min="16141" max="16141" width="17.5703125" style="21" customWidth="1"/>
    <col min="16142" max="16142" width="15.28515625" style="21" customWidth="1"/>
    <col min="16143" max="16143" width="15" style="21" bestFit="1" customWidth="1"/>
    <col min="16144" max="16144" width="13.140625" style="21" bestFit="1" customWidth="1"/>
    <col min="16145" max="16145" width="9.85546875" style="21" customWidth="1"/>
    <col min="16146" max="16146" width="12.5703125" style="21" customWidth="1"/>
    <col min="16147" max="16155" width="9.140625" style="21"/>
    <col min="16156" max="16156" width="13.140625" style="21" bestFit="1" customWidth="1"/>
    <col min="16157" max="16384" width="9.140625" style="21"/>
  </cols>
  <sheetData>
    <row r="1" spans="1:17" customFormat="1">
      <c r="A1" s="493" t="s">
        <v>210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Q1" s="14"/>
    </row>
    <row r="2" spans="1:17" customFormat="1" ht="14.25" customHeight="1">
      <c r="A2" s="493" t="s">
        <v>810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Q2" s="14"/>
    </row>
    <row r="3" spans="1:17" customFormat="1" ht="14.25" customHeight="1">
      <c r="A3" s="493" t="s">
        <v>821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Q3" s="14"/>
    </row>
    <row r="4" spans="1:17" s="15" customFormat="1" ht="14.25" customHeight="1">
      <c r="A4" s="493" t="s">
        <v>212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Q4" s="16"/>
    </row>
    <row r="5" spans="1:17" s="15" customFormat="1" ht="14.25" customHeight="1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Q5" s="16"/>
    </row>
    <row r="6" spans="1:17" customFormat="1" ht="16.5" customHeight="1" thickTop="1">
      <c r="A6" s="494" t="s">
        <v>118</v>
      </c>
      <c r="B6" s="494" t="s">
        <v>2</v>
      </c>
      <c r="C6" s="497" t="s">
        <v>207</v>
      </c>
      <c r="D6" s="500" t="s">
        <v>611</v>
      </c>
      <c r="E6" s="501"/>
      <c r="F6" s="502"/>
      <c r="G6" s="506" t="s">
        <v>4</v>
      </c>
      <c r="H6" s="507"/>
      <c r="I6" s="507"/>
      <c r="J6" s="508"/>
      <c r="K6" s="509" t="s">
        <v>658</v>
      </c>
      <c r="L6" s="510"/>
      <c r="M6" s="511"/>
      <c r="Q6" s="14"/>
    </row>
    <row r="7" spans="1:17" customFormat="1" ht="16.5" customHeight="1">
      <c r="A7" s="495"/>
      <c r="B7" s="495"/>
      <c r="C7" s="498"/>
      <c r="D7" s="503"/>
      <c r="E7" s="504"/>
      <c r="F7" s="505"/>
      <c r="G7" s="490" t="s">
        <v>5</v>
      </c>
      <c r="H7" s="492"/>
      <c r="I7" s="490" t="s">
        <v>6</v>
      </c>
      <c r="J7" s="492"/>
      <c r="K7" s="512"/>
      <c r="L7" s="513"/>
      <c r="M7" s="514"/>
      <c r="Q7" s="14"/>
    </row>
    <row r="8" spans="1:17" customFormat="1" ht="24" customHeight="1">
      <c r="A8" s="496"/>
      <c r="B8" s="496"/>
      <c r="C8" s="499"/>
      <c r="D8" s="85" t="s">
        <v>205</v>
      </c>
      <c r="E8" s="85" t="s">
        <v>80</v>
      </c>
      <c r="F8" s="85" t="s">
        <v>208</v>
      </c>
      <c r="G8" s="85" t="s">
        <v>205</v>
      </c>
      <c r="H8" s="85" t="s">
        <v>208</v>
      </c>
      <c r="I8" s="85" t="s">
        <v>205</v>
      </c>
      <c r="J8" s="85" t="s">
        <v>208</v>
      </c>
      <c r="K8" s="85" t="s">
        <v>205</v>
      </c>
      <c r="L8" s="85" t="s">
        <v>80</v>
      </c>
      <c r="M8" s="85" t="s">
        <v>208</v>
      </c>
      <c r="Q8" s="14"/>
    </row>
    <row r="9" spans="1:17" s="24" customFormat="1" ht="13.5">
      <c r="A9" s="177">
        <v>1</v>
      </c>
      <c r="B9" s="177">
        <v>2</v>
      </c>
      <c r="C9" s="177">
        <v>3</v>
      </c>
      <c r="D9" s="177">
        <v>4</v>
      </c>
      <c r="E9" s="177">
        <v>5</v>
      </c>
      <c r="F9" s="177">
        <v>6</v>
      </c>
      <c r="G9" s="177">
        <v>7</v>
      </c>
      <c r="H9" s="177">
        <v>8</v>
      </c>
      <c r="I9" s="177">
        <v>9</v>
      </c>
      <c r="J9" s="177">
        <v>10</v>
      </c>
      <c r="K9" s="177">
        <v>11</v>
      </c>
      <c r="L9" s="177">
        <v>12</v>
      </c>
      <c r="M9" s="177">
        <v>13</v>
      </c>
      <c r="Q9" s="25"/>
    </row>
    <row r="10" spans="1:17" s="8" customFormat="1" ht="24.95" customHeight="1">
      <c r="A10" s="86">
        <v>1</v>
      </c>
      <c r="B10" s="86"/>
      <c r="C10" s="87" t="s">
        <v>211</v>
      </c>
      <c r="D10" s="88">
        <f>SUM(D11)</f>
        <v>0</v>
      </c>
      <c r="E10" s="89" t="s">
        <v>24</v>
      </c>
      <c r="F10" s="88">
        <f t="shared" ref="F10:K10" si="0">SUM(F11)</f>
        <v>0</v>
      </c>
      <c r="G10" s="88">
        <f t="shared" si="0"/>
        <v>0</v>
      </c>
      <c r="H10" s="88">
        <f t="shared" si="0"/>
        <v>0</v>
      </c>
      <c r="I10" s="88">
        <f t="shared" si="0"/>
        <v>0</v>
      </c>
      <c r="J10" s="88">
        <f t="shared" si="0"/>
        <v>0</v>
      </c>
      <c r="K10" s="88">
        <f t="shared" si="0"/>
        <v>0</v>
      </c>
      <c r="L10" s="89" t="s">
        <v>24</v>
      </c>
      <c r="M10" s="88">
        <f>SUM(M11)</f>
        <v>0</v>
      </c>
      <c r="Q10" s="26"/>
    </row>
    <row r="11" spans="1:17" s="8" customFormat="1" ht="24.95" customHeight="1">
      <c r="A11" s="86">
        <v>2</v>
      </c>
      <c r="B11" s="90"/>
      <c r="C11" s="87" t="s">
        <v>597</v>
      </c>
      <c r="D11" s="88">
        <v>0</v>
      </c>
      <c r="E11" s="89" t="s">
        <v>24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91">
        <f>D11-G11+I11</f>
        <v>0</v>
      </c>
      <c r="L11" s="89" t="s">
        <v>24</v>
      </c>
      <c r="M11" s="92">
        <f>F11-H11+J11</f>
        <v>0</v>
      </c>
      <c r="Q11" s="26"/>
    </row>
    <row r="12" spans="1:17" s="8" customFormat="1" ht="24.95" customHeight="1">
      <c r="A12" s="86">
        <v>3</v>
      </c>
      <c r="B12" s="86"/>
      <c r="C12" s="87" t="s">
        <v>598</v>
      </c>
      <c r="D12" s="88">
        <f>SUM(D13:D13)</f>
        <v>0</v>
      </c>
      <c r="E12" s="89" t="s">
        <v>24</v>
      </c>
      <c r="F12" s="108">
        <f t="shared" ref="F12:K12" si="1">SUM(F13:F13)</f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9" t="s">
        <v>24</v>
      </c>
      <c r="M12" s="88">
        <f>SUM(M13:M13)</f>
        <v>0</v>
      </c>
      <c r="Q12" s="26"/>
    </row>
    <row r="13" spans="1:17" s="8" customFormat="1" ht="24.95" customHeight="1">
      <c r="A13" s="86">
        <v>4</v>
      </c>
      <c r="B13" s="90"/>
      <c r="C13" s="87" t="s">
        <v>599</v>
      </c>
      <c r="D13" s="88">
        <v>0</v>
      </c>
      <c r="E13" s="89" t="s">
        <v>24</v>
      </c>
      <c r="F13" s="108">
        <v>0</v>
      </c>
      <c r="G13" s="88">
        <v>0</v>
      </c>
      <c r="H13" s="88">
        <v>0</v>
      </c>
      <c r="I13" s="88">
        <v>0</v>
      </c>
      <c r="J13" s="88">
        <v>0</v>
      </c>
      <c r="K13" s="91">
        <f>D13-G13+I13</f>
        <v>0</v>
      </c>
      <c r="L13" s="89" t="s">
        <v>24</v>
      </c>
      <c r="M13" s="92">
        <f>F13-H13+J13</f>
        <v>0</v>
      </c>
      <c r="Q13" s="26"/>
    </row>
    <row r="14" spans="1:17" customFormat="1" ht="21.75" customHeight="1">
      <c r="A14" s="490" t="s">
        <v>209</v>
      </c>
      <c r="B14" s="491"/>
      <c r="C14" s="492"/>
      <c r="D14" s="93">
        <f>SUM(D10:D13)</f>
        <v>0</v>
      </c>
      <c r="E14" s="93" t="s">
        <v>24</v>
      </c>
      <c r="F14" s="108">
        <v>0</v>
      </c>
      <c r="G14" s="88">
        <v>0</v>
      </c>
      <c r="H14" s="88">
        <v>0</v>
      </c>
      <c r="I14" s="88">
        <v>0</v>
      </c>
      <c r="J14" s="88">
        <v>0</v>
      </c>
      <c r="K14" s="91">
        <f>D14-G14+I14</f>
        <v>0</v>
      </c>
      <c r="L14" s="89" t="s">
        <v>24</v>
      </c>
      <c r="M14" s="92">
        <f>F14-H14+J14</f>
        <v>0</v>
      </c>
      <c r="Q14" s="14"/>
    </row>
    <row r="15" spans="1:17" customFormat="1" ht="17.2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5"/>
      <c r="L15" s="94"/>
      <c r="M15" s="94"/>
      <c r="N15" s="9"/>
      <c r="Q15" s="14"/>
    </row>
    <row r="16" spans="1:17" customFormat="1">
      <c r="A16" s="94"/>
      <c r="B16" s="94"/>
      <c r="C16" s="94"/>
      <c r="D16" s="94"/>
      <c r="E16" s="94"/>
      <c r="F16" s="94"/>
      <c r="G16" s="94"/>
      <c r="H16" s="94"/>
      <c r="I16" s="94"/>
      <c r="J16" s="96"/>
      <c r="K16" s="97" t="s">
        <v>690</v>
      </c>
      <c r="L16" s="94"/>
      <c r="M16" s="94"/>
      <c r="Q16" s="14"/>
    </row>
    <row r="17" spans="1:17" customFormat="1">
      <c r="A17" s="94"/>
      <c r="B17" s="94"/>
      <c r="C17" s="94"/>
      <c r="D17" s="94"/>
      <c r="E17" s="94"/>
      <c r="F17" s="97"/>
      <c r="G17" s="97"/>
      <c r="H17" s="97"/>
      <c r="I17" s="97"/>
      <c r="J17" s="97"/>
      <c r="K17" s="97" t="s">
        <v>213</v>
      </c>
      <c r="L17" s="94"/>
      <c r="M17" s="94"/>
      <c r="Q17" s="14"/>
    </row>
    <row r="18" spans="1:17" customForma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7"/>
      <c r="L18" s="98"/>
      <c r="M18" s="98"/>
      <c r="Q18" s="14"/>
    </row>
    <row r="19" spans="1:17" customFormat="1" ht="13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7"/>
      <c r="L19" s="98"/>
      <c r="M19" s="98"/>
      <c r="Q19" s="14"/>
    </row>
    <row r="20" spans="1:17" ht="13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7"/>
      <c r="L20" s="98"/>
      <c r="M20" s="98"/>
    </row>
    <row r="21" spans="1:17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9" t="s">
        <v>820</v>
      </c>
      <c r="L21" s="98"/>
      <c r="M21" s="98"/>
    </row>
    <row r="22" spans="1:17" ht="12.7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7" t="s">
        <v>692</v>
      </c>
      <c r="L22" s="98"/>
      <c r="M22" s="98"/>
    </row>
    <row r="23" spans="1:17" ht="15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00"/>
      <c r="L23" s="98"/>
      <c r="M23" s="98"/>
    </row>
    <row r="24" spans="1:17">
      <c r="A24"/>
      <c r="B24"/>
      <c r="C24"/>
      <c r="D24"/>
      <c r="E24"/>
      <c r="F24"/>
      <c r="G24"/>
      <c r="H24"/>
      <c r="I24"/>
      <c r="J24"/>
      <c r="K24" s="17"/>
      <c r="L24"/>
      <c r="M24"/>
    </row>
    <row r="25" spans="1:17" ht="14.25">
      <c r="A25" s="10"/>
      <c r="B25" s="18"/>
      <c r="C25" s="18"/>
      <c r="D25"/>
      <c r="E25"/>
      <c r="F25" s="10"/>
      <c r="G25" s="10"/>
      <c r="H25" s="10"/>
      <c r="I25" s="10"/>
      <c r="J25" s="19"/>
      <c r="K25" s="13"/>
      <c r="L25"/>
      <c r="M25" s="11"/>
    </row>
    <row r="26" spans="1:17" ht="14.25">
      <c r="A26"/>
      <c r="B26" s="20"/>
      <c r="C26" s="18"/>
      <c r="D26"/>
      <c r="E26"/>
      <c r="F26" s="13"/>
      <c r="G26" s="13"/>
      <c r="H26" s="13"/>
      <c r="I26" s="13"/>
      <c r="J26" s="13"/>
      <c r="K26" s="13"/>
      <c r="L26"/>
      <c r="M26" s="10"/>
    </row>
    <row r="27" spans="1:17" ht="14.25">
      <c r="A27"/>
      <c r="B27" s="20"/>
      <c r="C27" s="18"/>
      <c r="D27"/>
      <c r="E27"/>
      <c r="F27" s="13"/>
      <c r="G27" s="13"/>
      <c r="H27" s="13"/>
      <c r="I27" s="13"/>
      <c r="J27" s="13"/>
      <c r="K27" s="13"/>
      <c r="L27"/>
      <c r="M27" s="10"/>
    </row>
    <row r="29" spans="1:17" ht="15">
      <c r="K29" s="23"/>
    </row>
    <row r="30" spans="1:17" ht="14.25">
      <c r="K30" s="13"/>
    </row>
    <row r="31" spans="1:17" ht="14.25">
      <c r="K31" s="13"/>
    </row>
  </sheetData>
  <mergeCells count="13">
    <mergeCell ref="A14:C14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  <mergeCell ref="G7:H7"/>
    <mergeCell ref="I7:J7"/>
  </mergeCells>
  <printOptions horizontalCentered="1"/>
  <pageMargins left="0.31496062992125984" right="0.23622047244094491" top="0.23622047244094491" bottom="0.23622047244094491" header="0.47244094488188981" footer="0.51181102362204722"/>
  <pageSetup paperSize="5" scale="85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9"/>
  <sheetViews>
    <sheetView workbookViewId="0">
      <selection activeCell="G35" sqref="G35"/>
    </sheetView>
  </sheetViews>
  <sheetFormatPr defaultRowHeight="12.75"/>
  <cols>
    <col min="1" max="1" width="6.5703125" customWidth="1"/>
    <col min="3" max="3" width="12.28515625" customWidth="1"/>
    <col min="4" max="4" width="5.42578125" customWidth="1"/>
    <col min="5" max="5" width="11.85546875" customWidth="1"/>
    <col min="6" max="6" width="10.5703125" customWidth="1"/>
    <col min="7" max="7" width="9.28515625" customWidth="1"/>
    <col min="8" max="8" width="9.7109375" customWidth="1"/>
    <col min="9" max="9" width="11" customWidth="1"/>
    <col min="10" max="10" width="7.5703125" customWidth="1"/>
    <col min="11" max="11" width="7.28515625" customWidth="1"/>
    <col min="12" max="12" width="8.140625" customWidth="1"/>
    <col min="13" max="13" width="5.7109375" customWidth="1"/>
    <col min="15" max="15" width="6.5703125" customWidth="1"/>
    <col min="16" max="16" width="7.28515625" customWidth="1"/>
    <col min="17" max="17" width="7.140625" customWidth="1"/>
    <col min="18" max="18" width="12.28515625" customWidth="1"/>
    <col min="19" max="19" width="5.42578125" customWidth="1"/>
    <col min="20" max="20" width="10.42578125" customWidth="1"/>
    <col min="21" max="21" width="8.5703125" customWidth="1"/>
    <col min="23" max="23" width="12.85546875" bestFit="1" customWidth="1"/>
    <col min="257" max="257" width="4.28515625" customWidth="1"/>
    <col min="259" max="259" width="11.85546875" customWidth="1"/>
    <col min="260" max="260" width="10.140625" customWidth="1"/>
    <col min="261" max="261" width="10.7109375" customWidth="1"/>
    <col min="262" max="262" width="9.28515625" customWidth="1"/>
    <col min="263" max="263" width="10.28515625" customWidth="1"/>
    <col min="264" max="264" width="8.7109375" customWidth="1"/>
    <col min="265" max="265" width="11" customWidth="1"/>
    <col min="266" max="266" width="8.5703125" customWidth="1"/>
    <col min="267" max="267" width="8.28515625" customWidth="1"/>
    <col min="268" max="268" width="8.42578125" customWidth="1"/>
    <col min="269" max="269" width="5.7109375" customWidth="1"/>
    <col min="271" max="271" width="6.5703125" customWidth="1"/>
    <col min="272" max="272" width="7.28515625" customWidth="1"/>
    <col min="273" max="273" width="7.140625" customWidth="1"/>
    <col min="274" max="274" width="11.140625" customWidth="1"/>
    <col min="275" max="275" width="5.42578125" customWidth="1"/>
    <col min="276" max="276" width="11" customWidth="1"/>
    <col min="277" max="277" width="7.140625" customWidth="1"/>
    <col min="513" max="513" width="4.28515625" customWidth="1"/>
    <col min="515" max="515" width="11.85546875" customWidth="1"/>
    <col min="516" max="516" width="10.140625" customWidth="1"/>
    <col min="517" max="517" width="10.7109375" customWidth="1"/>
    <col min="518" max="518" width="9.28515625" customWidth="1"/>
    <col min="519" max="519" width="10.28515625" customWidth="1"/>
    <col min="520" max="520" width="8.7109375" customWidth="1"/>
    <col min="521" max="521" width="11" customWidth="1"/>
    <col min="522" max="522" width="8.5703125" customWidth="1"/>
    <col min="523" max="523" width="8.28515625" customWidth="1"/>
    <col min="524" max="524" width="8.42578125" customWidth="1"/>
    <col min="525" max="525" width="5.7109375" customWidth="1"/>
    <col min="527" max="527" width="6.5703125" customWidth="1"/>
    <col min="528" max="528" width="7.28515625" customWidth="1"/>
    <col min="529" max="529" width="7.140625" customWidth="1"/>
    <col min="530" max="530" width="11.140625" customWidth="1"/>
    <col min="531" max="531" width="5.42578125" customWidth="1"/>
    <col min="532" max="532" width="11" customWidth="1"/>
    <col min="533" max="533" width="7.140625" customWidth="1"/>
    <col min="769" max="769" width="4.28515625" customWidth="1"/>
    <col min="771" max="771" width="11.85546875" customWidth="1"/>
    <col min="772" max="772" width="10.140625" customWidth="1"/>
    <col min="773" max="773" width="10.7109375" customWidth="1"/>
    <col min="774" max="774" width="9.28515625" customWidth="1"/>
    <col min="775" max="775" width="10.28515625" customWidth="1"/>
    <col min="776" max="776" width="8.7109375" customWidth="1"/>
    <col min="777" max="777" width="11" customWidth="1"/>
    <col min="778" max="778" width="8.5703125" customWidth="1"/>
    <col min="779" max="779" width="8.28515625" customWidth="1"/>
    <col min="780" max="780" width="8.42578125" customWidth="1"/>
    <col min="781" max="781" width="5.7109375" customWidth="1"/>
    <col min="783" max="783" width="6.5703125" customWidth="1"/>
    <col min="784" max="784" width="7.28515625" customWidth="1"/>
    <col min="785" max="785" width="7.140625" customWidth="1"/>
    <col min="786" max="786" width="11.140625" customWidth="1"/>
    <col min="787" max="787" width="5.42578125" customWidth="1"/>
    <col min="788" max="788" width="11" customWidth="1"/>
    <col min="789" max="789" width="7.140625" customWidth="1"/>
    <col min="1025" max="1025" width="4.28515625" customWidth="1"/>
    <col min="1027" max="1027" width="11.85546875" customWidth="1"/>
    <col min="1028" max="1028" width="10.140625" customWidth="1"/>
    <col min="1029" max="1029" width="10.7109375" customWidth="1"/>
    <col min="1030" max="1030" width="9.28515625" customWidth="1"/>
    <col min="1031" max="1031" width="10.28515625" customWidth="1"/>
    <col min="1032" max="1032" width="8.7109375" customWidth="1"/>
    <col min="1033" max="1033" width="11" customWidth="1"/>
    <col min="1034" max="1034" width="8.5703125" customWidth="1"/>
    <col min="1035" max="1035" width="8.28515625" customWidth="1"/>
    <col min="1036" max="1036" width="8.42578125" customWidth="1"/>
    <col min="1037" max="1037" width="5.7109375" customWidth="1"/>
    <col min="1039" max="1039" width="6.5703125" customWidth="1"/>
    <col min="1040" max="1040" width="7.28515625" customWidth="1"/>
    <col min="1041" max="1041" width="7.140625" customWidth="1"/>
    <col min="1042" max="1042" width="11.140625" customWidth="1"/>
    <col min="1043" max="1043" width="5.42578125" customWidth="1"/>
    <col min="1044" max="1044" width="11" customWidth="1"/>
    <col min="1045" max="1045" width="7.140625" customWidth="1"/>
    <col min="1281" max="1281" width="4.28515625" customWidth="1"/>
    <col min="1283" max="1283" width="11.85546875" customWidth="1"/>
    <col min="1284" max="1284" width="10.140625" customWidth="1"/>
    <col min="1285" max="1285" width="10.7109375" customWidth="1"/>
    <col min="1286" max="1286" width="9.28515625" customWidth="1"/>
    <col min="1287" max="1287" width="10.28515625" customWidth="1"/>
    <col min="1288" max="1288" width="8.7109375" customWidth="1"/>
    <col min="1289" max="1289" width="11" customWidth="1"/>
    <col min="1290" max="1290" width="8.5703125" customWidth="1"/>
    <col min="1291" max="1291" width="8.28515625" customWidth="1"/>
    <col min="1292" max="1292" width="8.42578125" customWidth="1"/>
    <col min="1293" max="1293" width="5.7109375" customWidth="1"/>
    <col min="1295" max="1295" width="6.5703125" customWidth="1"/>
    <col min="1296" max="1296" width="7.28515625" customWidth="1"/>
    <col min="1297" max="1297" width="7.140625" customWidth="1"/>
    <col min="1298" max="1298" width="11.140625" customWidth="1"/>
    <col min="1299" max="1299" width="5.42578125" customWidth="1"/>
    <col min="1300" max="1300" width="11" customWidth="1"/>
    <col min="1301" max="1301" width="7.140625" customWidth="1"/>
    <col min="1537" max="1537" width="4.28515625" customWidth="1"/>
    <col min="1539" max="1539" width="11.85546875" customWidth="1"/>
    <col min="1540" max="1540" width="10.140625" customWidth="1"/>
    <col min="1541" max="1541" width="10.7109375" customWidth="1"/>
    <col min="1542" max="1542" width="9.28515625" customWidth="1"/>
    <col min="1543" max="1543" width="10.28515625" customWidth="1"/>
    <col min="1544" max="1544" width="8.7109375" customWidth="1"/>
    <col min="1545" max="1545" width="11" customWidth="1"/>
    <col min="1546" max="1546" width="8.5703125" customWidth="1"/>
    <col min="1547" max="1547" width="8.28515625" customWidth="1"/>
    <col min="1548" max="1548" width="8.42578125" customWidth="1"/>
    <col min="1549" max="1549" width="5.7109375" customWidth="1"/>
    <col min="1551" max="1551" width="6.5703125" customWidth="1"/>
    <col min="1552" max="1552" width="7.28515625" customWidth="1"/>
    <col min="1553" max="1553" width="7.140625" customWidth="1"/>
    <col min="1554" max="1554" width="11.140625" customWidth="1"/>
    <col min="1555" max="1555" width="5.42578125" customWidth="1"/>
    <col min="1556" max="1556" width="11" customWidth="1"/>
    <col min="1557" max="1557" width="7.140625" customWidth="1"/>
    <col min="1793" max="1793" width="4.28515625" customWidth="1"/>
    <col min="1795" max="1795" width="11.85546875" customWidth="1"/>
    <col min="1796" max="1796" width="10.140625" customWidth="1"/>
    <col min="1797" max="1797" width="10.7109375" customWidth="1"/>
    <col min="1798" max="1798" width="9.28515625" customWidth="1"/>
    <col min="1799" max="1799" width="10.28515625" customWidth="1"/>
    <col min="1800" max="1800" width="8.7109375" customWidth="1"/>
    <col min="1801" max="1801" width="11" customWidth="1"/>
    <col min="1802" max="1802" width="8.5703125" customWidth="1"/>
    <col min="1803" max="1803" width="8.28515625" customWidth="1"/>
    <col min="1804" max="1804" width="8.42578125" customWidth="1"/>
    <col min="1805" max="1805" width="5.7109375" customWidth="1"/>
    <col min="1807" max="1807" width="6.5703125" customWidth="1"/>
    <col min="1808" max="1808" width="7.28515625" customWidth="1"/>
    <col min="1809" max="1809" width="7.140625" customWidth="1"/>
    <col min="1810" max="1810" width="11.140625" customWidth="1"/>
    <col min="1811" max="1811" width="5.42578125" customWidth="1"/>
    <col min="1812" max="1812" width="11" customWidth="1"/>
    <col min="1813" max="1813" width="7.140625" customWidth="1"/>
    <col min="2049" max="2049" width="4.28515625" customWidth="1"/>
    <col min="2051" max="2051" width="11.85546875" customWidth="1"/>
    <col min="2052" max="2052" width="10.140625" customWidth="1"/>
    <col min="2053" max="2053" width="10.7109375" customWidth="1"/>
    <col min="2054" max="2054" width="9.28515625" customWidth="1"/>
    <col min="2055" max="2055" width="10.28515625" customWidth="1"/>
    <col min="2056" max="2056" width="8.7109375" customWidth="1"/>
    <col min="2057" max="2057" width="11" customWidth="1"/>
    <col min="2058" max="2058" width="8.5703125" customWidth="1"/>
    <col min="2059" max="2059" width="8.28515625" customWidth="1"/>
    <col min="2060" max="2060" width="8.42578125" customWidth="1"/>
    <col min="2061" max="2061" width="5.7109375" customWidth="1"/>
    <col min="2063" max="2063" width="6.5703125" customWidth="1"/>
    <col min="2064" max="2064" width="7.28515625" customWidth="1"/>
    <col min="2065" max="2065" width="7.140625" customWidth="1"/>
    <col min="2066" max="2066" width="11.140625" customWidth="1"/>
    <col min="2067" max="2067" width="5.42578125" customWidth="1"/>
    <col min="2068" max="2068" width="11" customWidth="1"/>
    <col min="2069" max="2069" width="7.140625" customWidth="1"/>
    <col min="2305" max="2305" width="4.28515625" customWidth="1"/>
    <col min="2307" max="2307" width="11.85546875" customWidth="1"/>
    <col min="2308" max="2308" width="10.140625" customWidth="1"/>
    <col min="2309" max="2309" width="10.7109375" customWidth="1"/>
    <col min="2310" max="2310" width="9.28515625" customWidth="1"/>
    <col min="2311" max="2311" width="10.28515625" customWidth="1"/>
    <col min="2312" max="2312" width="8.7109375" customWidth="1"/>
    <col min="2313" max="2313" width="11" customWidth="1"/>
    <col min="2314" max="2314" width="8.5703125" customWidth="1"/>
    <col min="2315" max="2315" width="8.28515625" customWidth="1"/>
    <col min="2316" max="2316" width="8.42578125" customWidth="1"/>
    <col min="2317" max="2317" width="5.7109375" customWidth="1"/>
    <col min="2319" max="2319" width="6.5703125" customWidth="1"/>
    <col min="2320" max="2320" width="7.28515625" customWidth="1"/>
    <col min="2321" max="2321" width="7.140625" customWidth="1"/>
    <col min="2322" max="2322" width="11.140625" customWidth="1"/>
    <col min="2323" max="2323" width="5.42578125" customWidth="1"/>
    <col min="2324" max="2324" width="11" customWidth="1"/>
    <col min="2325" max="2325" width="7.140625" customWidth="1"/>
    <col min="2561" max="2561" width="4.28515625" customWidth="1"/>
    <col min="2563" max="2563" width="11.85546875" customWidth="1"/>
    <col min="2564" max="2564" width="10.140625" customWidth="1"/>
    <col min="2565" max="2565" width="10.7109375" customWidth="1"/>
    <col min="2566" max="2566" width="9.28515625" customWidth="1"/>
    <col min="2567" max="2567" width="10.28515625" customWidth="1"/>
    <col min="2568" max="2568" width="8.7109375" customWidth="1"/>
    <col min="2569" max="2569" width="11" customWidth="1"/>
    <col min="2570" max="2570" width="8.5703125" customWidth="1"/>
    <col min="2571" max="2571" width="8.28515625" customWidth="1"/>
    <col min="2572" max="2572" width="8.42578125" customWidth="1"/>
    <col min="2573" max="2573" width="5.7109375" customWidth="1"/>
    <col min="2575" max="2575" width="6.5703125" customWidth="1"/>
    <col min="2576" max="2576" width="7.28515625" customWidth="1"/>
    <col min="2577" max="2577" width="7.140625" customWidth="1"/>
    <col min="2578" max="2578" width="11.140625" customWidth="1"/>
    <col min="2579" max="2579" width="5.42578125" customWidth="1"/>
    <col min="2580" max="2580" width="11" customWidth="1"/>
    <col min="2581" max="2581" width="7.140625" customWidth="1"/>
    <col min="2817" max="2817" width="4.28515625" customWidth="1"/>
    <col min="2819" max="2819" width="11.85546875" customWidth="1"/>
    <col min="2820" max="2820" width="10.140625" customWidth="1"/>
    <col min="2821" max="2821" width="10.7109375" customWidth="1"/>
    <col min="2822" max="2822" width="9.28515625" customWidth="1"/>
    <col min="2823" max="2823" width="10.28515625" customWidth="1"/>
    <col min="2824" max="2824" width="8.7109375" customWidth="1"/>
    <col min="2825" max="2825" width="11" customWidth="1"/>
    <col min="2826" max="2826" width="8.5703125" customWidth="1"/>
    <col min="2827" max="2827" width="8.28515625" customWidth="1"/>
    <col min="2828" max="2828" width="8.42578125" customWidth="1"/>
    <col min="2829" max="2829" width="5.7109375" customWidth="1"/>
    <col min="2831" max="2831" width="6.5703125" customWidth="1"/>
    <col min="2832" max="2832" width="7.28515625" customWidth="1"/>
    <col min="2833" max="2833" width="7.140625" customWidth="1"/>
    <col min="2834" max="2834" width="11.140625" customWidth="1"/>
    <col min="2835" max="2835" width="5.42578125" customWidth="1"/>
    <col min="2836" max="2836" width="11" customWidth="1"/>
    <col min="2837" max="2837" width="7.140625" customWidth="1"/>
    <col min="3073" max="3073" width="4.28515625" customWidth="1"/>
    <col min="3075" max="3075" width="11.85546875" customWidth="1"/>
    <col min="3076" max="3076" width="10.140625" customWidth="1"/>
    <col min="3077" max="3077" width="10.7109375" customWidth="1"/>
    <col min="3078" max="3078" width="9.28515625" customWidth="1"/>
    <col min="3079" max="3079" width="10.28515625" customWidth="1"/>
    <col min="3080" max="3080" width="8.7109375" customWidth="1"/>
    <col min="3081" max="3081" width="11" customWidth="1"/>
    <col min="3082" max="3082" width="8.5703125" customWidth="1"/>
    <col min="3083" max="3083" width="8.28515625" customWidth="1"/>
    <col min="3084" max="3084" width="8.42578125" customWidth="1"/>
    <col min="3085" max="3085" width="5.7109375" customWidth="1"/>
    <col min="3087" max="3087" width="6.5703125" customWidth="1"/>
    <col min="3088" max="3088" width="7.28515625" customWidth="1"/>
    <col min="3089" max="3089" width="7.140625" customWidth="1"/>
    <col min="3090" max="3090" width="11.140625" customWidth="1"/>
    <col min="3091" max="3091" width="5.42578125" customWidth="1"/>
    <col min="3092" max="3092" width="11" customWidth="1"/>
    <col min="3093" max="3093" width="7.140625" customWidth="1"/>
    <col min="3329" max="3329" width="4.28515625" customWidth="1"/>
    <col min="3331" max="3331" width="11.85546875" customWidth="1"/>
    <col min="3332" max="3332" width="10.140625" customWidth="1"/>
    <col min="3333" max="3333" width="10.7109375" customWidth="1"/>
    <col min="3334" max="3334" width="9.28515625" customWidth="1"/>
    <col min="3335" max="3335" width="10.28515625" customWidth="1"/>
    <col min="3336" max="3336" width="8.7109375" customWidth="1"/>
    <col min="3337" max="3337" width="11" customWidth="1"/>
    <col min="3338" max="3338" width="8.5703125" customWidth="1"/>
    <col min="3339" max="3339" width="8.28515625" customWidth="1"/>
    <col min="3340" max="3340" width="8.42578125" customWidth="1"/>
    <col min="3341" max="3341" width="5.7109375" customWidth="1"/>
    <col min="3343" max="3343" width="6.5703125" customWidth="1"/>
    <col min="3344" max="3344" width="7.28515625" customWidth="1"/>
    <col min="3345" max="3345" width="7.140625" customWidth="1"/>
    <col min="3346" max="3346" width="11.140625" customWidth="1"/>
    <col min="3347" max="3347" width="5.42578125" customWidth="1"/>
    <col min="3348" max="3348" width="11" customWidth="1"/>
    <col min="3349" max="3349" width="7.140625" customWidth="1"/>
    <col min="3585" max="3585" width="4.28515625" customWidth="1"/>
    <col min="3587" max="3587" width="11.85546875" customWidth="1"/>
    <col min="3588" max="3588" width="10.140625" customWidth="1"/>
    <col min="3589" max="3589" width="10.7109375" customWidth="1"/>
    <col min="3590" max="3590" width="9.28515625" customWidth="1"/>
    <col min="3591" max="3591" width="10.28515625" customWidth="1"/>
    <col min="3592" max="3592" width="8.7109375" customWidth="1"/>
    <col min="3593" max="3593" width="11" customWidth="1"/>
    <col min="3594" max="3594" width="8.5703125" customWidth="1"/>
    <col min="3595" max="3595" width="8.28515625" customWidth="1"/>
    <col min="3596" max="3596" width="8.42578125" customWidth="1"/>
    <col min="3597" max="3597" width="5.7109375" customWidth="1"/>
    <col min="3599" max="3599" width="6.5703125" customWidth="1"/>
    <col min="3600" max="3600" width="7.28515625" customWidth="1"/>
    <col min="3601" max="3601" width="7.140625" customWidth="1"/>
    <col min="3602" max="3602" width="11.140625" customWidth="1"/>
    <col min="3603" max="3603" width="5.42578125" customWidth="1"/>
    <col min="3604" max="3604" width="11" customWidth="1"/>
    <col min="3605" max="3605" width="7.140625" customWidth="1"/>
    <col min="3841" max="3841" width="4.28515625" customWidth="1"/>
    <col min="3843" max="3843" width="11.85546875" customWidth="1"/>
    <col min="3844" max="3844" width="10.140625" customWidth="1"/>
    <col min="3845" max="3845" width="10.7109375" customWidth="1"/>
    <col min="3846" max="3846" width="9.28515625" customWidth="1"/>
    <col min="3847" max="3847" width="10.28515625" customWidth="1"/>
    <col min="3848" max="3848" width="8.7109375" customWidth="1"/>
    <col min="3849" max="3849" width="11" customWidth="1"/>
    <col min="3850" max="3850" width="8.5703125" customWidth="1"/>
    <col min="3851" max="3851" width="8.28515625" customWidth="1"/>
    <col min="3852" max="3852" width="8.42578125" customWidth="1"/>
    <col min="3853" max="3853" width="5.7109375" customWidth="1"/>
    <col min="3855" max="3855" width="6.5703125" customWidth="1"/>
    <col min="3856" max="3856" width="7.28515625" customWidth="1"/>
    <col min="3857" max="3857" width="7.140625" customWidth="1"/>
    <col min="3858" max="3858" width="11.140625" customWidth="1"/>
    <col min="3859" max="3859" width="5.42578125" customWidth="1"/>
    <col min="3860" max="3860" width="11" customWidth="1"/>
    <col min="3861" max="3861" width="7.140625" customWidth="1"/>
    <col min="4097" max="4097" width="4.28515625" customWidth="1"/>
    <col min="4099" max="4099" width="11.85546875" customWidth="1"/>
    <col min="4100" max="4100" width="10.140625" customWidth="1"/>
    <col min="4101" max="4101" width="10.7109375" customWidth="1"/>
    <col min="4102" max="4102" width="9.28515625" customWidth="1"/>
    <col min="4103" max="4103" width="10.28515625" customWidth="1"/>
    <col min="4104" max="4104" width="8.7109375" customWidth="1"/>
    <col min="4105" max="4105" width="11" customWidth="1"/>
    <col min="4106" max="4106" width="8.5703125" customWidth="1"/>
    <col min="4107" max="4107" width="8.28515625" customWidth="1"/>
    <col min="4108" max="4108" width="8.42578125" customWidth="1"/>
    <col min="4109" max="4109" width="5.7109375" customWidth="1"/>
    <col min="4111" max="4111" width="6.5703125" customWidth="1"/>
    <col min="4112" max="4112" width="7.28515625" customWidth="1"/>
    <col min="4113" max="4113" width="7.140625" customWidth="1"/>
    <col min="4114" max="4114" width="11.140625" customWidth="1"/>
    <col min="4115" max="4115" width="5.42578125" customWidth="1"/>
    <col min="4116" max="4116" width="11" customWidth="1"/>
    <col min="4117" max="4117" width="7.140625" customWidth="1"/>
    <col min="4353" max="4353" width="4.28515625" customWidth="1"/>
    <col min="4355" max="4355" width="11.85546875" customWidth="1"/>
    <col min="4356" max="4356" width="10.140625" customWidth="1"/>
    <col min="4357" max="4357" width="10.7109375" customWidth="1"/>
    <col min="4358" max="4358" width="9.28515625" customWidth="1"/>
    <col min="4359" max="4359" width="10.28515625" customWidth="1"/>
    <col min="4360" max="4360" width="8.7109375" customWidth="1"/>
    <col min="4361" max="4361" width="11" customWidth="1"/>
    <col min="4362" max="4362" width="8.5703125" customWidth="1"/>
    <col min="4363" max="4363" width="8.28515625" customWidth="1"/>
    <col min="4364" max="4364" width="8.42578125" customWidth="1"/>
    <col min="4365" max="4365" width="5.7109375" customWidth="1"/>
    <col min="4367" max="4367" width="6.5703125" customWidth="1"/>
    <col min="4368" max="4368" width="7.28515625" customWidth="1"/>
    <col min="4369" max="4369" width="7.140625" customWidth="1"/>
    <col min="4370" max="4370" width="11.140625" customWidth="1"/>
    <col min="4371" max="4371" width="5.42578125" customWidth="1"/>
    <col min="4372" max="4372" width="11" customWidth="1"/>
    <col min="4373" max="4373" width="7.140625" customWidth="1"/>
    <col min="4609" max="4609" width="4.28515625" customWidth="1"/>
    <col min="4611" max="4611" width="11.85546875" customWidth="1"/>
    <col min="4612" max="4612" width="10.140625" customWidth="1"/>
    <col min="4613" max="4613" width="10.7109375" customWidth="1"/>
    <col min="4614" max="4614" width="9.28515625" customWidth="1"/>
    <col min="4615" max="4615" width="10.28515625" customWidth="1"/>
    <col min="4616" max="4616" width="8.7109375" customWidth="1"/>
    <col min="4617" max="4617" width="11" customWidth="1"/>
    <col min="4618" max="4618" width="8.5703125" customWidth="1"/>
    <col min="4619" max="4619" width="8.28515625" customWidth="1"/>
    <col min="4620" max="4620" width="8.42578125" customWidth="1"/>
    <col min="4621" max="4621" width="5.7109375" customWidth="1"/>
    <col min="4623" max="4623" width="6.5703125" customWidth="1"/>
    <col min="4624" max="4624" width="7.28515625" customWidth="1"/>
    <col min="4625" max="4625" width="7.140625" customWidth="1"/>
    <col min="4626" max="4626" width="11.140625" customWidth="1"/>
    <col min="4627" max="4627" width="5.42578125" customWidth="1"/>
    <col min="4628" max="4628" width="11" customWidth="1"/>
    <col min="4629" max="4629" width="7.140625" customWidth="1"/>
    <col min="4865" max="4865" width="4.28515625" customWidth="1"/>
    <col min="4867" max="4867" width="11.85546875" customWidth="1"/>
    <col min="4868" max="4868" width="10.140625" customWidth="1"/>
    <col min="4869" max="4869" width="10.7109375" customWidth="1"/>
    <col min="4870" max="4870" width="9.28515625" customWidth="1"/>
    <col min="4871" max="4871" width="10.28515625" customWidth="1"/>
    <col min="4872" max="4872" width="8.7109375" customWidth="1"/>
    <col min="4873" max="4873" width="11" customWidth="1"/>
    <col min="4874" max="4874" width="8.5703125" customWidth="1"/>
    <col min="4875" max="4875" width="8.28515625" customWidth="1"/>
    <col min="4876" max="4876" width="8.42578125" customWidth="1"/>
    <col min="4877" max="4877" width="5.7109375" customWidth="1"/>
    <col min="4879" max="4879" width="6.5703125" customWidth="1"/>
    <col min="4880" max="4880" width="7.28515625" customWidth="1"/>
    <col min="4881" max="4881" width="7.140625" customWidth="1"/>
    <col min="4882" max="4882" width="11.140625" customWidth="1"/>
    <col min="4883" max="4883" width="5.42578125" customWidth="1"/>
    <col min="4884" max="4884" width="11" customWidth="1"/>
    <col min="4885" max="4885" width="7.140625" customWidth="1"/>
    <col min="5121" max="5121" width="4.28515625" customWidth="1"/>
    <col min="5123" max="5123" width="11.85546875" customWidth="1"/>
    <col min="5124" max="5124" width="10.140625" customWidth="1"/>
    <col min="5125" max="5125" width="10.7109375" customWidth="1"/>
    <col min="5126" max="5126" width="9.28515625" customWidth="1"/>
    <col min="5127" max="5127" width="10.28515625" customWidth="1"/>
    <col min="5128" max="5128" width="8.7109375" customWidth="1"/>
    <col min="5129" max="5129" width="11" customWidth="1"/>
    <col min="5130" max="5130" width="8.5703125" customWidth="1"/>
    <col min="5131" max="5131" width="8.28515625" customWidth="1"/>
    <col min="5132" max="5132" width="8.42578125" customWidth="1"/>
    <col min="5133" max="5133" width="5.7109375" customWidth="1"/>
    <col min="5135" max="5135" width="6.5703125" customWidth="1"/>
    <col min="5136" max="5136" width="7.28515625" customWidth="1"/>
    <col min="5137" max="5137" width="7.140625" customWidth="1"/>
    <col min="5138" max="5138" width="11.140625" customWidth="1"/>
    <col min="5139" max="5139" width="5.42578125" customWidth="1"/>
    <col min="5140" max="5140" width="11" customWidth="1"/>
    <col min="5141" max="5141" width="7.140625" customWidth="1"/>
    <col min="5377" max="5377" width="4.28515625" customWidth="1"/>
    <col min="5379" max="5379" width="11.85546875" customWidth="1"/>
    <col min="5380" max="5380" width="10.140625" customWidth="1"/>
    <col min="5381" max="5381" width="10.7109375" customWidth="1"/>
    <col min="5382" max="5382" width="9.28515625" customWidth="1"/>
    <col min="5383" max="5383" width="10.28515625" customWidth="1"/>
    <col min="5384" max="5384" width="8.7109375" customWidth="1"/>
    <col min="5385" max="5385" width="11" customWidth="1"/>
    <col min="5386" max="5386" width="8.5703125" customWidth="1"/>
    <col min="5387" max="5387" width="8.28515625" customWidth="1"/>
    <col min="5388" max="5388" width="8.42578125" customWidth="1"/>
    <col min="5389" max="5389" width="5.7109375" customWidth="1"/>
    <col min="5391" max="5391" width="6.5703125" customWidth="1"/>
    <col min="5392" max="5392" width="7.28515625" customWidth="1"/>
    <col min="5393" max="5393" width="7.140625" customWidth="1"/>
    <col min="5394" max="5394" width="11.140625" customWidth="1"/>
    <col min="5395" max="5395" width="5.42578125" customWidth="1"/>
    <col min="5396" max="5396" width="11" customWidth="1"/>
    <col min="5397" max="5397" width="7.140625" customWidth="1"/>
    <col min="5633" max="5633" width="4.28515625" customWidth="1"/>
    <col min="5635" max="5635" width="11.85546875" customWidth="1"/>
    <col min="5636" max="5636" width="10.140625" customWidth="1"/>
    <col min="5637" max="5637" width="10.7109375" customWidth="1"/>
    <col min="5638" max="5638" width="9.28515625" customWidth="1"/>
    <col min="5639" max="5639" width="10.28515625" customWidth="1"/>
    <col min="5640" max="5640" width="8.7109375" customWidth="1"/>
    <col min="5641" max="5641" width="11" customWidth="1"/>
    <col min="5642" max="5642" width="8.5703125" customWidth="1"/>
    <col min="5643" max="5643" width="8.28515625" customWidth="1"/>
    <col min="5644" max="5644" width="8.42578125" customWidth="1"/>
    <col min="5645" max="5645" width="5.7109375" customWidth="1"/>
    <col min="5647" max="5647" width="6.5703125" customWidth="1"/>
    <col min="5648" max="5648" width="7.28515625" customWidth="1"/>
    <col min="5649" max="5649" width="7.140625" customWidth="1"/>
    <col min="5650" max="5650" width="11.140625" customWidth="1"/>
    <col min="5651" max="5651" width="5.42578125" customWidth="1"/>
    <col min="5652" max="5652" width="11" customWidth="1"/>
    <col min="5653" max="5653" width="7.140625" customWidth="1"/>
    <col min="5889" max="5889" width="4.28515625" customWidth="1"/>
    <col min="5891" max="5891" width="11.85546875" customWidth="1"/>
    <col min="5892" max="5892" width="10.140625" customWidth="1"/>
    <col min="5893" max="5893" width="10.7109375" customWidth="1"/>
    <col min="5894" max="5894" width="9.28515625" customWidth="1"/>
    <col min="5895" max="5895" width="10.28515625" customWidth="1"/>
    <col min="5896" max="5896" width="8.7109375" customWidth="1"/>
    <col min="5897" max="5897" width="11" customWidth="1"/>
    <col min="5898" max="5898" width="8.5703125" customWidth="1"/>
    <col min="5899" max="5899" width="8.28515625" customWidth="1"/>
    <col min="5900" max="5900" width="8.42578125" customWidth="1"/>
    <col min="5901" max="5901" width="5.7109375" customWidth="1"/>
    <col min="5903" max="5903" width="6.5703125" customWidth="1"/>
    <col min="5904" max="5904" width="7.28515625" customWidth="1"/>
    <col min="5905" max="5905" width="7.140625" customWidth="1"/>
    <col min="5906" max="5906" width="11.140625" customWidth="1"/>
    <col min="5907" max="5907" width="5.42578125" customWidth="1"/>
    <col min="5908" max="5908" width="11" customWidth="1"/>
    <col min="5909" max="5909" width="7.140625" customWidth="1"/>
    <col min="6145" max="6145" width="4.28515625" customWidth="1"/>
    <col min="6147" max="6147" width="11.85546875" customWidth="1"/>
    <col min="6148" max="6148" width="10.140625" customWidth="1"/>
    <col min="6149" max="6149" width="10.7109375" customWidth="1"/>
    <col min="6150" max="6150" width="9.28515625" customWidth="1"/>
    <col min="6151" max="6151" width="10.28515625" customWidth="1"/>
    <col min="6152" max="6152" width="8.7109375" customWidth="1"/>
    <col min="6153" max="6153" width="11" customWidth="1"/>
    <col min="6154" max="6154" width="8.5703125" customWidth="1"/>
    <col min="6155" max="6155" width="8.28515625" customWidth="1"/>
    <col min="6156" max="6156" width="8.42578125" customWidth="1"/>
    <col min="6157" max="6157" width="5.7109375" customWidth="1"/>
    <col min="6159" max="6159" width="6.5703125" customWidth="1"/>
    <col min="6160" max="6160" width="7.28515625" customWidth="1"/>
    <col min="6161" max="6161" width="7.140625" customWidth="1"/>
    <col min="6162" max="6162" width="11.140625" customWidth="1"/>
    <col min="6163" max="6163" width="5.42578125" customWidth="1"/>
    <col min="6164" max="6164" width="11" customWidth="1"/>
    <col min="6165" max="6165" width="7.140625" customWidth="1"/>
    <col min="6401" max="6401" width="4.28515625" customWidth="1"/>
    <col min="6403" max="6403" width="11.85546875" customWidth="1"/>
    <col min="6404" max="6404" width="10.140625" customWidth="1"/>
    <col min="6405" max="6405" width="10.7109375" customWidth="1"/>
    <col min="6406" max="6406" width="9.28515625" customWidth="1"/>
    <col min="6407" max="6407" width="10.28515625" customWidth="1"/>
    <col min="6408" max="6408" width="8.7109375" customWidth="1"/>
    <col min="6409" max="6409" width="11" customWidth="1"/>
    <col min="6410" max="6410" width="8.5703125" customWidth="1"/>
    <col min="6411" max="6411" width="8.28515625" customWidth="1"/>
    <col min="6412" max="6412" width="8.42578125" customWidth="1"/>
    <col min="6413" max="6413" width="5.7109375" customWidth="1"/>
    <col min="6415" max="6415" width="6.5703125" customWidth="1"/>
    <col min="6416" max="6416" width="7.28515625" customWidth="1"/>
    <col min="6417" max="6417" width="7.140625" customWidth="1"/>
    <col min="6418" max="6418" width="11.140625" customWidth="1"/>
    <col min="6419" max="6419" width="5.42578125" customWidth="1"/>
    <col min="6420" max="6420" width="11" customWidth="1"/>
    <col min="6421" max="6421" width="7.140625" customWidth="1"/>
    <col min="6657" max="6657" width="4.28515625" customWidth="1"/>
    <col min="6659" max="6659" width="11.85546875" customWidth="1"/>
    <col min="6660" max="6660" width="10.140625" customWidth="1"/>
    <col min="6661" max="6661" width="10.7109375" customWidth="1"/>
    <col min="6662" max="6662" width="9.28515625" customWidth="1"/>
    <col min="6663" max="6663" width="10.28515625" customWidth="1"/>
    <col min="6664" max="6664" width="8.7109375" customWidth="1"/>
    <col min="6665" max="6665" width="11" customWidth="1"/>
    <col min="6666" max="6666" width="8.5703125" customWidth="1"/>
    <col min="6667" max="6667" width="8.28515625" customWidth="1"/>
    <col min="6668" max="6668" width="8.42578125" customWidth="1"/>
    <col min="6669" max="6669" width="5.7109375" customWidth="1"/>
    <col min="6671" max="6671" width="6.5703125" customWidth="1"/>
    <col min="6672" max="6672" width="7.28515625" customWidth="1"/>
    <col min="6673" max="6673" width="7.140625" customWidth="1"/>
    <col min="6674" max="6674" width="11.140625" customWidth="1"/>
    <col min="6675" max="6675" width="5.42578125" customWidth="1"/>
    <col min="6676" max="6676" width="11" customWidth="1"/>
    <col min="6677" max="6677" width="7.140625" customWidth="1"/>
    <col min="6913" max="6913" width="4.28515625" customWidth="1"/>
    <col min="6915" max="6915" width="11.85546875" customWidth="1"/>
    <col min="6916" max="6916" width="10.140625" customWidth="1"/>
    <col min="6917" max="6917" width="10.7109375" customWidth="1"/>
    <col min="6918" max="6918" width="9.28515625" customWidth="1"/>
    <col min="6919" max="6919" width="10.28515625" customWidth="1"/>
    <col min="6920" max="6920" width="8.7109375" customWidth="1"/>
    <col min="6921" max="6921" width="11" customWidth="1"/>
    <col min="6922" max="6922" width="8.5703125" customWidth="1"/>
    <col min="6923" max="6923" width="8.28515625" customWidth="1"/>
    <col min="6924" max="6924" width="8.42578125" customWidth="1"/>
    <col min="6925" max="6925" width="5.7109375" customWidth="1"/>
    <col min="6927" max="6927" width="6.5703125" customWidth="1"/>
    <col min="6928" max="6928" width="7.28515625" customWidth="1"/>
    <col min="6929" max="6929" width="7.140625" customWidth="1"/>
    <col min="6930" max="6930" width="11.140625" customWidth="1"/>
    <col min="6931" max="6931" width="5.42578125" customWidth="1"/>
    <col min="6932" max="6932" width="11" customWidth="1"/>
    <col min="6933" max="6933" width="7.140625" customWidth="1"/>
    <col min="7169" max="7169" width="4.28515625" customWidth="1"/>
    <col min="7171" max="7171" width="11.85546875" customWidth="1"/>
    <col min="7172" max="7172" width="10.140625" customWidth="1"/>
    <col min="7173" max="7173" width="10.7109375" customWidth="1"/>
    <col min="7174" max="7174" width="9.28515625" customWidth="1"/>
    <col min="7175" max="7175" width="10.28515625" customWidth="1"/>
    <col min="7176" max="7176" width="8.7109375" customWidth="1"/>
    <col min="7177" max="7177" width="11" customWidth="1"/>
    <col min="7178" max="7178" width="8.5703125" customWidth="1"/>
    <col min="7179" max="7179" width="8.28515625" customWidth="1"/>
    <col min="7180" max="7180" width="8.42578125" customWidth="1"/>
    <col min="7181" max="7181" width="5.7109375" customWidth="1"/>
    <col min="7183" max="7183" width="6.5703125" customWidth="1"/>
    <col min="7184" max="7184" width="7.28515625" customWidth="1"/>
    <col min="7185" max="7185" width="7.140625" customWidth="1"/>
    <col min="7186" max="7186" width="11.140625" customWidth="1"/>
    <col min="7187" max="7187" width="5.42578125" customWidth="1"/>
    <col min="7188" max="7188" width="11" customWidth="1"/>
    <col min="7189" max="7189" width="7.140625" customWidth="1"/>
    <col min="7425" max="7425" width="4.28515625" customWidth="1"/>
    <col min="7427" max="7427" width="11.85546875" customWidth="1"/>
    <col min="7428" max="7428" width="10.140625" customWidth="1"/>
    <col min="7429" max="7429" width="10.7109375" customWidth="1"/>
    <col min="7430" max="7430" width="9.28515625" customWidth="1"/>
    <col min="7431" max="7431" width="10.28515625" customWidth="1"/>
    <col min="7432" max="7432" width="8.7109375" customWidth="1"/>
    <col min="7433" max="7433" width="11" customWidth="1"/>
    <col min="7434" max="7434" width="8.5703125" customWidth="1"/>
    <col min="7435" max="7435" width="8.28515625" customWidth="1"/>
    <col min="7436" max="7436" width="8.42578125" customWidth="1"/>
    <col min="7437" max="7437" width="5.7109375" customWidth="1"/>
    <col min="7439" max="7439" width="6.5703125" customWidth="1"/>
    <col min="7440" max="7440" width="7.28515625" customWidth="1"/>
    <col min="7441" max="7441" width="7.140625" customWidth="1"/>
    <col min="7442" max="7442" width="11.140625" customWidth="1"/>
    <col min="7443" max="7443" width="5.42578125" customWidth="1"/>
    <col min="7444" max="7444" width="11" customWidth="1"/>
    <col min="7445" max="7445" width="7.140625" customWidth="1"/>
    <col min="7681" max="7681" width="4.28515625" customWidth="1"/>
    <col min="7683" max="7683" width="11.85546875" customWidth="1"/>
    <col min="7684" max="7684" width="10.140625" customWidth="1"/>
    <col min="7685" max="7685" width="10.7109375" customWidth="1"/>
    <col min="7686" max="7686" width="9.28515625" customWidth="1"/>
    <col min="7687" max="7687" width="10.28515625" customWidth="1"/>
    <col min="7688" max="7688" width="8.7109375" customWidth="1"/>
    <col min="7689" max="7689" width="11" customWidth="1"/>
    <col min="7690" max="7690" width="8.5703125" customWidth="1"/>
    <col min="7691" max="7691" width="8.28515625" customWidth="1"/>
    <col min="7692" max="7692" width="8.42578125" customWidth="1"/>
    <col min="7693" max="7693" width="5.7109375" customWidth="1"/>
    <col min="7695" max="7695" width="6.5703125" customWidth="1"/>
    <col min="7696" max="7696" width="7.28515625" customWidth="1"/>
    <col min="7697" max="7697" width="7.140625" customWidth="1"/>
    <col min="7698" max="7698" width="11.140625" customWidth="1"/>
    <col min="7699" max="7699" width="5.42578125" customWidth="1"/>
    <col min="7700" max="7700" width="11" customWidth="1"/>
    <col min="7701" max="7701" width="7.140625" customWidth="1"/>
    <col min="7937" max="7937" width="4.28515625" customWidth="1"/>
    <col min="7939" max="7939" width="11.85546875" customWidth="1"/>
    <col min="7940" max="7940" width="10.140625" customWidth="1"/>
    <col min="7941" max="7941" width="10.7109375" customWidth="1"/>
    <col min="7942" max="7942" width="9.28515625" customWidth="1"/>
    <col min="7943" max="7943" width="10.28515625" customWidth="1"/>
    <col min="7944" max="7944" width="8.7109375" customWidth="1"/>
    <col min="7945" max="7945" width="11" customWidth="1"/>
    <col min="7946" max="7946" width="8.5703125" customWidth="1"/>
    <col min="7947" max="7947" width="8.28515625" customWidth="1"/>
    <col min="7948" max="7948" width="8.42578125" customWidth="1"/>
    <col min="7949" max="7949" width="5.7109375" customWidth="1"/>
    <col min="7951" max="7951" width="6.5703125" customWidth="1"/>
    <col min="7952" max="7952" width="7.28515625" customWidth="1"/>
    <col min="7953" max="7953" width="7.140625" customWidth="1"/>
    <col min="7954" max="7954" width="11.140625" customWidth="1"/>
    <col min="7955" max="7955" width="5.42578125" customWidth="1"/>
    <col min="7956" max="7956" width="11" customWidth="1"/>
    <col min="7957" max="7957" width="7.140625" customWidth="1"/>
    <col min="8193" max="8193" width="4.28515625" customWidth="1"/>
    <col min="8195" max="8195" width="11.85546875" customWidth="1"/>
    <col min="8196" max="8196" width="10.140625" customWidth="1"/>
    <col min="8197" max="8197" width="10.7109375" customWidth="1"/>
    <col min="8198" max="8198" width="9.28515625" customWidth="1"/>
    <col min="8199" max="8199" width="10.28515625" customWidth="1"/>
    <col min="8200" max="8200" width="8.7109375" customWidth="1"/>
    <col min="8201" max="8201" width="11" customWidth="1"/>
    <col min="8202" max="8202" width="8.5703125" customWidth="1"/>
    <col min="8203" max="8203" width="8.28515625" customWidth="1"/>
    <col min="8204" max="8204" width="8.42578125" customWidth="1"/>
    <col min="8205" max="8205" width="5.7109375" customWidth="1"/>
    <col min="8207" max="8207" width="6.5703125" customWidth="1"/>
    <col min="8208" max="8208" width="7.28515625" customWidth="1"/>
    <col min="8209" max="8209" width="7.140625" customWidth="1"/>
    <col min="8210" max="8210" width="11.140625" customWidth="1"/>
    <col min="8211" max="8211" width="5.42578125" customWidth="1"/>
    <col min="8212" max="8212" width="11" customWidth="1"/>
    <col min="8213" max="8213" width="7.140625" customWidth="1"/>
    <col min="8449" max="8449" width="4.28515625" customWidth="1"/>
    <col min="8451" max="8451" width="11.85546875" customWidth="1"/>
    <col min="8452" max="8452" width="10.140625" customWidth="1"/>
    <col min="8453" max="8453" width="10.7109375" customWidth="1"/>
    <col min="8454" max="8454" width="9.28515625" customWidth="1"/>
    <col min="8455" max="8455" width="10.28515625" customWidth="1"/>
    <col min="8456" max="8456" width="8.7109375" customWidth="1"/>
    <col min="8457" max="8457" width="11" customWidth="1"/>
    <col min="8458" max="8458" width="8.5703125" customWidth="1"/>
    <col min="8459" max="8459" width="8.28515625" customWidth="1"/>
    <col min="8460" max="8460" width="8.42578125" customWidth="1"/>
    <col min="8461" max="8461" width="5.7109375" customWidth="1"/>
    <col min="8463" max="8463" width="6.5703125" customWidth="1"/>
    <col min="8464" max="8464" width="7.28515625" customWidth="1"/>
    <col min="8465" max="8465" width="7.140625" customWidth="1"/>
    <col min="8466" max="8466" width="11.140625" customWidth="1"/>
    <col min="8467" max="8467" width="5.42578125" customWidth="1"/>
    <col min="8468" max="8468" width="11" customWidth="1"/>
    <col min="8469" max="8469" width="7.140625" customWidth="1"/>
    <col min="8705" max="8705" width="4.28515625" customWidth="1"/>
    <col min="8707" max="8707" width="11.85546875" customWidth="1"/>
    <col min="8708" max="8708" width="10.140625" customWidth="1"/>
    <col min="8709" max="8709" width="10.7109375" customWidth="1"/>
    <col min="8710" max="8710" width="9.28515625" customWidth="1"/>
    <col min="8711" max="8711" width="10.28515625" customWidth="1"/>
    <col min="8712" max="8712" width="8.7109375" customWidth="1"/>
    <col min="8713" max="8713" width="11" customWidth="1"/>
    <col min="8714" max="8714" width="8.5703125" customWidth="1"/>
    <col min="8715" max="8715" width="8.28515625" customWidth="1"/>
    <col min="8716" max="8716" width="8.42578125" customWidth="1"/>
    <col min="8717" max="8717" width="5.7109375" customWidth="1"/>
    <col min="8719" max="8719" width="6.5703125" customWidth="1"/>
    <col min="8720" max="8720" width="7.28515625" customWidth="1"/>
    <col min="8721" max="8721" width="7.140625" customWidth="1"/>
    <col min="8722" max="8722" width="11.140625" customWidth="1"/>
    <col min="8723" max="8723" width="5.42578125" customWidth="1"/>
    <col min="8724" max="8724" width="11" customWidth="1"/>
    <col min="8725" max="8725" width="7.140625" customWidth="1"/>
    <col min="8961" max="8961" width="4.28515625" customWidth="1"/>
    <col min="8963" max="8963" width="11.85546875" customWidth="1"/>
    <col min="8964" max="8964" width="10.140625" customWidth="1"/>
    <col min="8965" max="8965" width="10.7109375" customWidth="1"/>
    <col min="8966" max="8966" width="9.28515625" customWidth="1"/>
    <col min="8967" max="8967" width="10.28515625" customWidth="1"/>
    <col min="8968" max="8968" width="8.7109375" customWidth="1"/>
    <col min="8969" max="8969" width="11" customWidth="1"/>
    <col min="8970" max="8970" width="8.5703125" customWidth="1"/>
    <col min="8971" max="8971" width="8.28515625" customWidth="1"/>
    <col min="8972" max="8972" width="8.42578125" customWidth="1"/>
    <col min="8973" max="8973" width="5.7109375" customWidth="1"/>
    <col min="8975" max="8975" width="6.5703125" customWidth="1"/>
    <col min="8976" max="8976" width="7.28515625" customWidth="1"/>
    <col min="8977" max="8977" width="7.140625" customWidth="1"/>
    <col min="8978" max="8978" width="11.140625" customWidth="1"/>
    <col min="8979" max="8979" width="5.42578125" customWidth="1"/>
    <col min="8980" max="8980" width="11" customWidth="1"/>
    <col min="8981" max="8981" width="7.140625" customWidth="1"/>
    <col min="9217" max="9217" width="4.28515625" customWidth="1"/>
    <col min="9219" max="9219" width="11.85546875" customWidth="1"/>
    <col min="9220" max="9220" width="10.140625" customWidth="1"/>
    <col min="9221" max="9221" width="10.7109375" customWidth="1"/>
    <col min="9222" max="9222" width="9.28515625" customWidth="1"/>
    <col min="9223" max="9223" width="10.28515625" customWidth="1"/>
    <col min="9224" max="9224" width="8.7109375" customWidth="1"/>
    <col min="9225" max="9225" width="11" customWidth="1"/>
    <col min="9226" max="9226" width="8.5703125" customWidth="1"/>
    <col min="9227" max="9227" width="8.28515625" customWidth="1"/>
    <col min="9228" max="9228" width="8.42578125" customWidth="1"/>
    <col min="9229" max="9229" width="5.7109375" customWidth="1"/>
    <col min="9231" max="9231" width="6.5703125" customWidth="1"/>
    <col min="9232" max="9232" width="7.28515625" customWidth="1"/>
    <col min="9233" max="9233" width="7.140625" customWidth="1"/>
    <col min="9234" max="9234" width="11.140625" customWidth="1"/>
    <col min="9235" max="9235" width="5.42578125" customWidth="1"/>
    <col min="9236" max="9236" width="11" customWidth="1"/>
    <col min="9237" max="9237" width="7.140625" customWidth="1"/>
    <col min="9473" max="9473" width="4.28515625" customWidth="1"/>
    <col min="9475" max="9475" width="11.85546875" customWidth="1"/>
    <col min="9476" max="9476" width="10.140625" customWidth="1"/>
    <col min="9477" max="9477" width="10.7109375" customWidth="1"/>
    <col min="9478" max="9478" width="9.28515625" customWidth="1"/>
    <col min="9479" max="9479" width="10.28515625" customWidth="1"/>
    <col min="9480" max="9480" width="8.7109375" customWidth="1"/>
    <col min="9481" max="9481" width="11" customWidth="1"/>
    <col min="9482" max="9482" width="8.5703125" customWidth="1"/>
    <col min="9483" max="9483" width="8.28515625" customWidth="1"/>
    <col min="9484" max="9484" width="8.42578125" customWidth="1"/>
    <col min="9485" max="9485" width="5.7109375" customWidth="1"/>
    <col min="9487" max="9487" width="6.5703125" customWidth="1"/>
    <col min="9488" max="9488" width="7.28515625" customWidth="1"/>
    <col min="9489" max="9489" width="7.140625" customWidth="1"/>
    <col min="9490" max="9490" width="11.140625" customWidth="1"/>
    <col min="9491" max="9491" width="5.42578125" customWidth="1"/>
    <col min="9492" max="9492" width="11" customWidth="1"/>
    <col min="9493" max="9493" width="7.140625" customWidth="1"/>
    <col min="9729" max="9729" width="4.28515625" customWidth="1"/>
    <col min="9731" max="9731" width="11.85546875" customWidth="1"/>
    <col min="9732" max="9732" width="10.140625" customWidth="1"/>
    <col min="9733" max="9733" width="10.7109375" customWidth="1"/>
    <col min="9734" max="9734" width="9.28515625" customWidth="1"/>
    <col min="9735" max="9735" width="10.28515625" customWidth="1"/>
    <col min="9736" max="9736" width="8.7109375" customWidth="1"/>
    <col min="9737" max="9737" width="11" customWidth="1"/>
    <col min="9738" max="9738" width="8.5703125" customWidth="1"/>
    <col min="9739" max="9739" width="8.28515625" customWidth="1"/>
    <col min="9740" max="9740" width="8.42578125" customWidth="1"/>
    <col min="9741" max="9741" width="5.7109375" customWidth="1"/>
    <col min="9743" max="9743" width="6.5703125" customWidth="1"/>
    <col min="9744" max="9744" width="7.28515625" customWidth="1"/>
    <col min="9745" max="9745" width="7.140625" customWidth="1"/>
    <col min="9746" max="9746" width="11.140625" customWidth="1"/>
    <col min="9747" max="9747" width="5.42578125" customWidth="1"/>
    <col min="9748" max="9748" width="11" customWidth="1"/>
    <col min="9749" max="9749" width="7.140625" customWidth="1"/>
    <col min="9985" max="9985" width="4.28515625" customWidth="1"/>
    <col min="9987" max="9987" width="11.85546875" customWidth="1"/>
    <col min="9988" max="9988" width="10.140625" customWidth="1"/>
    <col min="9989" max="9989" width="10.7109375" customWidth="1"/>
    <col min="9990" max="9990" width="9.28515625" customWidth="1"/>
    <col min="9991" max="9991" width="10.28515625" customWidth="1"/>
    <col min="9992" max="9992" width="8.7109375" customWidth="1"/>
    <col min="9993" max="9993" width="11" customWidth="1"/>
    <col min="9994" max="9994" width="8.5703125" customWidth="1"/>
    <col min="9995" max="9995" width="8.28515625" customWidth="1"/>
    <col min="9996" max="9996" width="8.42578125" customWidth="1"/>
    <col min="9997" max="9997" width="5.7109375" customWidth="1"/>
    <col min="9999" max="9999" width="6.5703125" customWidth="1"/>
    <col min="10000" max="10000" width="7.28515625" customWidth="1"/>
    <col min="10001" max="10001" width="7.140625" customWidth="1"/>
    <col min="10002" max="10002" width="11.140625" customWidth="1"/>
    <col min="10003" max="10003" width="5.42578125" customWidth="1"/>
    <col min="10004" max="10004" width="11" customWidth="1"/>
    <col min="10005" max="10005" width="7.140625" customWidth="1"/>
    <col min="10241" max="10241" width="4.28515625" customWidth="1"/>
    <col min="10243" max="10243" width="11.85546875" customWidth="1"/>
    <col min="10244" max="10244" width="10.140625" customWidth="1"/>
    <col min="10245" max="10245" width="10.7109375" customWidth="1"/>
    <col min="10246" max="10246" width="9.28515625" customWidth="1"/>
    <col min="10247" max="10247" width="10.28515625" customWidth="1"/>
    <col min="10248" max="10248" width="8.7109375" customWidth="1"/>
    <col min="10249" max="10249" width="11" customWidth="1"/>
    <col min="10250" max="10250" width="8.5703125" customWidth="1"/>
    <col min="10251" max="10251" width="8.28515625" customWidth="1"/>
    <col min="10252" max="10252" width="8.42578125" customWidth="1"/>
    <col min="10253" max="10253" width="5.7109375" customWidth="1"/>
    <col min="10255" max="10255" width="6.5703125" customWidth="1"/>
    <col min="10256" max="10256" width="7.28515625" customWidth="1"/>
    <col min="10257" max="10257" width="7.140625" customWidth="1"/>
    <col min="10258" max="10258" width="11.140625" customWidth="1"/>
    <col min="10259" max="10259" width="5.42578125" customWidth="1"/>
    <col min="10260" max="10260" width="11" customWidth="1"/>
    <col min="10261" max="10261" width="7.140625" customWidth="1"/>
    <col min="10497" max="10497" width="4.28515625" customWidth="1"/>
    <col min="10499" max="10499" width="11.85546875" customWidth="1"/>
    <col min="10500" max="10500" width="10.140625" customWidth="1"/>
    <col min="10501" max="10501" width="10.7109375" customWidth="1"/>
    <col min="10502" max="10502" width="9.28515625" customWidth="1"/>
    <col min="10503" max="10503" width="10.28515625" customWidth="1"/>
    <col min="10504" max="10504" width="8.7109375" customWidth="1"/>
    <col min="10505" max="10505" width="11" customWidth="1"/>
    <col min="10506" max="10506" width="8.5703125" customWidth="1"/>
    <col min="10507" max="10507" width="8.28515625" customWidth="1"/>
    <col min="10508" max="10508" width="8.42578125" customWidth="1"/>
    <col min="10509" max="10509" width="5.7109375" customWidth="1"/>
    <col min="10511" max="10511" width="6.5703125" customWidth="1"/>
    <col min="10512" max="10512" width="7.28515625" customWidth="1"/>
    <col min="10513" max="10513" width="7.140625" customWidth="1"/>
    <col min="10514" max="10514" width="11.140625" customWidth="1"/>
    <col min="10515" max="10515" width="5.42578125" customWidth="1"/>
    <col min="10516" max="10516" width="11" customWidth="1"/>
    <col min="10517" max="10517" width="7.140625" customWidth="1"/>
    <col min="10753" max="10753" width="4.28515625" customWidth="1"/>
    <col min="10755" max="10755" width="11.85546875" customWidth="1"/>
    <col min="10756" max="10756" width="10.140625" customWidth="1"/>
    <col min="10757" max="10757" width="10.7109375" customWidth="1"/>
    <col min="10758" max="10758" width="9.28515625" customWidth="1"/>
    <col min="10759" max="10759" width="10.28515625" customWidth="1"/>
    <col min="10760" max="10760" width="8.7109375" customWidth="1"/>
    <col min="10761" max="10761" width="11" customWidth="1"/>
    <col min="10762" max="10762" width="8.5703125" customWidth="1"/>
    <col min="10763" max="10763" width="8.28515625" customWidth="1"/>
    <col min="10764" max="10764" width="8.42578125" customWidth="1"/>
    <col min="10765" max="10765" width="5.7109375" customWidth="1"/>
    <col min="10767" max="10767" width="6.5703125" customWidth="1"/>
    <col min="10768" max="10768" width="7.28515625" customWidth="1"/>
    <col min="10769" max="10769" width="7.140625" customWidth="1"/>
    <col min="10770" max="10770" width="11.140625" customWidth="1"/>
    <col min="10771" max="10771" width="5.42578125" customWidth="1"/>
    <col min="10772" max="10772" width="11" customWidth="1"/>
    <col min="10773" max="10773" width="7.140625" customWidth="1"/>
    <col min="11009" max="11009" width="4.28515625" customWidth="1"/>
    <col min="11011" max="11011" width="11.85546875" customWidth="1"/>
    <col min="11012" max="11012" width="10.140625" customWidth="1"/>
    <col min="11013" max="11013" width="10.7109375" customWidth="1"/>
    <col min="11014" max="11014" width="9.28515625" customWidth="1"/>
    <col min="11015" max="11015" width="10.28515625" customWidth="1"/>
    <col min="11016" max="11016" width="8.7109375" customWidth="1"/>
    <col min="11017" max="11017" width="11" customWidth="1"/>
    <col min="11018" max="11018" width="8.5703125" customWidth="1"/>
    <col min="11019" max="11019" width="8.28515625" customWidth="1"/>
    <col min="11020" max="11020" width="8.42578125" customWidth="1"/>
    <col min="11021" max="11021" width="5.7109375" customWidth="1"/>
    <col min="11023" max="11023" width="6.5703125" customWidth="1"/>
    <col min="11024" max="11024" width="7.28515625" customWidth="1"/>
    <col min="11025" max="11025" width="7.140625" customWidth="1"/>
    <col min="11026" max="11026" width="11.140625" customWidth="1"/>
    <col min="11027" max="11027" width="5.42578125" customWidth="1"/>
    <col min="11028" max="11028" width="11" customWidth="1"/>
    <col min="11029" max="11029" width="7.140625" customWidth="1"/>
    <col min="11265" max="11265" width="4.28515625" customWidth="1"/>
    <col min="11267" max="11267" width="11.85546875" customWidth="1"/>
    <col min="11268" max="11268" width="10.140625" customWidth="1"/>
    <col min="11269" max="11269" width="10.7109375" customWidth="1"/>
    <col min="11270" max="11270" width="9.28515625" customWidth="1"/>
    <col min="11271" max="11271" width="10.28515625" customWidth="1"/>
    <col min="11272" max="11272" width="8.7109375" customWidth="1"/>
    <col min="11273" max="11273" width="11" customWidth="1"/>
    <col min="11274" max="11274" width="8.5703125" customWidth="1"/>
    <col min="11275" max="11275" width="8.28515625" customWidth="1"/>
    <col min="11276" max="11276" width="8.42578125" customWidth="1"/>
    <col min="11277" max="11277" width="5.7109375" customWidth="1"/>
    <col min="11279" max="11279" width="6.5703125" customWidth="1"/>
    <col min="11280" max="11280" width="7.28515625" customWidth="1"/>
    <col min="11281" max="11281" width="7.140625" customWidth="1"/>
    <col min="11282" max="11282" width="11.140625" customWidth="1"/>
    <col min="11283" max="11283" width="5.42578125" customWidth="1"/>
    <col min="11284" max="11284" width="11" customWidth="1"/>
    <col min="11285" max="11285" width="7.140625" customWidth="1"/>
    <col min="11521" max="11521" width="4.28515625" customWidth="1"/>
    <col min="11523" max="11523" width="11.85546875" customWidth="1"/>
    <col min="11524" max="11524" width="10.140625" customWidth="1"/>
    <col min="11525" max="11525" width="10.7109375" customWidth="1"/>
    <col min="11526" max="11526" width="9.28515625" customWidth="1"/>
    <col min="11527" max="11527" width="10.28515625" customWidth="1"/>
    <col min="11528" max="11528" width="8.7109375" customWidth="1"/>
    <col min="11529" max="11529" width="11" customWidth="1"/>
    <col min="11530" max="11530" width="8.5703125" customWidth="1"/>
    <col min="11531" max="11531" width="8.28515625" customWidth="1"/>
    <col min="11532" max="11532" width="8.42578125" customWidth="1"/>
    <col min="11533" max="11533" width="5.7109375" customWidth="1"/>
    <col min="11535" max="11535" width="6.5703125" customWidth="1"/>
    <col min="11536" max="11536" width="7.28515625" customWidth="1"/>
    <col min="11537" max="11537" width="7.140625" customWidth="1"/>
    <col min="11538" max="11538" width="11.140625" customWidth="1"/>
    <col min="11539" max="11539" width="5.42578125" customWidth="1"/>
    <col min="11540" max="11540" width="11" customWidth="1"/>
    <col min="11541" max="11541" width="7.140625" customWidth="1"/>
    <col min="11777" max="11777" width="4.28515625" customWidth="1"/>
    <col min="11779" max="11779" width="11.85546875" customWidth="1"/>
    <col min="11780" max="11780" width="10.140625" customWidth="1"/>
    <col min="11781" max="11781" width="10.7109375" customWidth="1"/>
    <col min="11782" max="11782" width="9.28515625" customWidth="1"/>
    <col min="11783" max="11783" width="10.28515625" customWidth="1"/>
    <col min="11784" max="11784" width="8.7109375" customWidth="1"/>
    <col min="11785" max="11785" width="11" customWidth="1"/>
    <col min="11786" max="11786" width="8.5703125" customWidth="1"/>
    <col min="11787" max="11787" width="8.28515625" customWidth="1"/>
    <col min="11788" max="11788" width="8.42578125" customWidth="1"/>
    <col min="11789" max="11789" width="5.7109375" customWidth="1"/>
    <col min="11791" max="11791" width="6.5703125" customWidth="1"/>
    <col min="11792" max="11792" width="7.28515625" customWidth="1"/>
    <col min="11793" max="11793" width="7.140625" customWidth="1"/>
    <col min="11794" max="11794" width="11.140625" customWidth="1"/>
    <col min="11795" max="11795" width="5.42578125" customWidth="1"/>
    <col min="11796" max="11796" width="11" customWidth="1"/>
    <col min="11797" max="11797" width="7.140625" customWidth="1"/>
    <col min="12033" max="12033" width="4.28515625" customWidth="1"/>
    <col min="12035" max="12035" width="11.85546875" customWidth="1"/>
    <col min="12036" max="12036" width="10.140625" customWidth="1"/>
    <col min="12037" max="12037" width="10.7109375" customWidth="1"/>
    <col min="12038" max="12038" width="9.28515625" customWidth="1"/>
    <col min="12039" max="12039" width="10.28515625" customWidth="1"/>
    <col min="12040" max="12040" width="8.7109375" customWidth="1"/>
    <col min="12041" max="12041" width="11" customWidth="1"/>
    <col min="12042" max="12042" width="8.5703125" customWidth="1"/>
    <col min="12043" max="12043" width="8.28515625" customWidth="1"/>
    <col min="12044" max="12044" width="8.42578125" customWidth="1"/>
    <col min="12045" max="12045" width="5.7109375" customWidth="1"/>
    <col min="12047" max="12047" width="6.5703125" customWidth="1"/>
    <col min="12048" max="12048" width="7.28515625" customWidth="1"/>
    <col min="12049" max="12049" width="7.140625" customWidth="1"/>
    <col min="12050" max="12050" width="11.140625" customWidth="1"/>
    <col min="12051" max="12051" width="5.42578125" customWidth="1"/>
    <col min="12052" max="12052" width="11" customWidth="1"/>
    <col min="12053" max="12053" width="7.140625" customWidth="1"/>
    <col min="12289" max="12289" width="4.28515625" customWidth="1"/>
    <col min="12291" max="12291" width="11.85546875" customWidth="1"/>
    <col min="12292" max="12292" width="10.140625" customWidth="1"/>
    <col min="12293" max="12293" width="10.7109375" customWidth="1"/>
    <col min="12294" max="12294" width="9.28515625" customWidth="1"/>
    <col min="12295" max="12295" width="10.28515625" customWidth="1"/>
    <col min="12296" max="12296" width="8.7109375" customWidth="1"/>
    <col min="12297" max="12297" width="11" customWidth="1"/>
    <col min="12298" max="12298" width="8.5703125" customWidth="1"/>
    <col min="12299" max="12299" width="8.28515625" customWidth="1"/>
    <col min="12300" max="12300" width="8.42578125" customWidth="1"/>
    <col min="12301" max="12301" width="5.7109375" customWidth="1"/>
    <col min="12303" max="12303" width="6.5703125" customWidth="1"/>
    <col min="12304" max="12304" width="7.28515625" customWidth="1"/>
    <col min="12305" max="12305" width="7.140625" customWidth="1"/>
    <col min="12306" max="12306" width="11.140625" customWidth="1"/>
    <col min="12307" max="12307" width="5.42578125" customWidth="1"/>
    <col min="12308" max="12308" width="11" customWidth="1"/>
    <col min="12309" max="12309" width="7.140625" customWidth="1"/>
    <col min="12545" max="12545" width="4.28515625" customWidth="1"/>
    <col min="12547" max="12547" width="11.85546875" customWidth="1"/>
    <col min="12548" max="12548" width="10.140625" customWidth="1"/>
    <col min="12549" max="12549" width="10.7109375" customWidth="1"/>
    <col min="12550" max="12550" width="9.28515625" customWidth="1"/>
    <col min="12551" max="12551" width="10.28515625" customWidth="1"/>
    <col min="12552" max="12552" width="8.7109375" customWidth="1"/>
    <col min="12553" max="12553" width="11" customWidth="1"/>
    <col min="12554" max="12554" width="8.5703125" customWidth="1"/>
    <col min="12555" max="12555" width="8.28515625" customWidth="1"/>
    <col min="12556" max="12556" width="8.42578125" customWidth="1"/>
    <col min="12557" max="12557" width="5.7109375" customWidth="1"/>
    <col min="12559" max="12559" width="6.5703125" customWidth="1"/>
    <col min="12560" max="12560" width="7.28515625" customWidth="1"/>
    <col min="12561" max="12561" width="7.140625" customWidth="1"/>
    <col min="12562" max="12562" width="11.140625" customWidth="1"/>
    <col min="12563" max="12563" width="5.42578125" customWidth="1"/>
    <col min="12564" max="12564" width="11" customWidth="1"/>
    <col min="12565" max="12565" width="7.140625" customWidth="1"/>
    <col min="12801" max="12801" width="4.28515625" customWidth="1"/>
    <col min="12803" max="12803" width="11.85546875" customWidth="1"/>
    <col min="12804" max="12804" width="10.140625" customWidth="1"/>
    <col min="12805" max="12805" width="10.7109375" customWidth="1"/>
    <col min="12806" max="12806" width="9.28515625" customWidth="1"/>
    <col min="12807" max="12807" width="10.28515625" customWidth="1"/>
    <col min="12808" max="12808" width="8.7109375" customWidth="1"/>
    <col min="12809" max="12809" width="11" customWidth="1"/>
    <col min="12810" max="12810" width="8.5703125" customWidth="1"/>
    <col min="12811" max="12811" width="8.28515625" customWidth="1"/>
    <col min="12812" max="12812" width="8.42578125" customWidth="1"/>
    <col min="12813" max="12813" width="5.7109375" customWidth="1"/>
    <col min="12815" max="12815" width="6.5703125" customWidth="1"/>
    <col min="12816" max="12816" width="7.28515625" customWidth="1"/>
    <col min="12817" max="12817" width="7.140625" customWidth="1"/>
    <col min="12818" max="12818" width="11.140625" customWidth="1"/>
    <col min="12819" max="12819" width="5.42578125" customWidth="1"/>
    <col min="12820" max="12820" width="11" customWidth="1"/>
    <col min="12821" max="12821" width="7.140625" customWidth="1"/>
    <col min="13057" max="13057" width="4.28515625" customWidth="1"/>
    <col min="13059" max="13059" width="11.85546875" customWidth="1"/>
    <col min="13060" max="13060" width="10.140625" customWidth="1"/>
    <col min="13061" max="13061" width="10.7109375" customWidth="1"/>
    <col min="13062" max="13062" width="9.28515625" customWidth="1"/>
    <col min="13063" max="13063" width="10.28515625" customWidth="1"/>
    <col min="13064" max="13064" width="8.7109375" customWidth="1"/>
    <col min="13065" max="13065" width="11" customWidth="1"/>
    <col min="13066" max="13066" width="8.5703125" customWidth="1"/>
    <col min="13067" max="13067" width="8.28515625" customWidth="1"/>
    <col min="13068" max="13068" width="8.42578125" customWidth="1"/>
    <col min="13069" max="13069" width="5.7109375" customWidth="1"/>
    <col min="13071" max="13071" width="6.5703125" customWidth="1"/>
    <col min="13072" max="13072" width="7.28515625" customWidth="1"/>
    <col min="13073" max="13073" width="7.140625" customWidth="1"/>
    <col min="13074" max="13074" width="11.140625" customWidth="1"/>
    <col min="13075" max="13075" width="5.42578125" customWidth="1"/>
    <col min="13076" max="13076" width="11" customWidth="1"/>
    <col min="13077" max="13077" width="7.140625" customWidth="1"/>
    <col min="13313" max="13313" width="4.28515625" customWidth="1"/>
    <col min="13315" max="13315" width="11.85546875" customWidth="1"/>
    <col min="13316" max="13316" width="10.140625" customWidth="1"/>
    <col min="13317" max="13317" width="10.7109375" customWidth="1"/>
    <col min="13318" max="13318" width="9.28515625" customWidth="1"/>
    <col min="13319" max="13319" width="10.28515625" customWidth="1"/>
    <col min="13320" max="13320" width="8.7109375" customWidth="1"/>
    <col min="13321" max="13321" width="11" customWidth="1"/>
    <col min="13322" max="13322" width="8.5703125" customWidth="1"/>
    <col min="13323" max="13323" width="8.28515625" customWidth="1"/>
    <col min="13324" max="13324" width="8.42578125" customWidth="1"/>
    <col min="13325" max="13325" width="5.7109375" customWidth="1"/>
    <col min="13327" max="13327" width="6.5703125" customWidth="1"/>
    <col min="13328" max="13328" width="7.28515625" customWidth="1"/>
    <col min="13329" max="13329" width="7.140625" customWidth="1"/>
    <col min="13330" max="13330" width="11.140625" customWidth="1"/>
    <col min="13331" max="13331" width="5.42578125" customWidth="1"/>
    <col min="13332" max="13332" width="11" customWidth="1"/>
    <col min="13333" max="13333" width="7.140625" customWidth="1"/>
    <col min="13569" max="13569" width="4.28515625" customWidth="1"/>
    <col min="13571" max="13571" width="11.85546875" customWidth="1"/>
    <col min="13572" max="13572" width="10.140625" customWidth="1"/>
    <col min="13573" max="13573" width="10.7109375" customWidth="1"/>
    <col min="13574" max="13574" width="9.28515625" customWidth="1"/>
    <col min="13575" max="13575" width="10.28515625" customWidth="1"/>
    <col min="13576" max="13576" width="8.7109375" customWidth="1"/>
    <col min="13577" max="13577" width="11" customWidth="1"/>
    <col min="13578" max="13578" width="8.5703125" customWidth="1"/>
    <col min="13579" max="13579" width="8.28515625" customWidth="1"/>
    <col min="13580" max="13580" width="8.42578125" customWidth="1"/>
    <col min="13581" max="13581" width="5.7109375" customWidth="1"/>
    <col min="13583" max="13583" width="6.5703125" customWidth="1"/>
    <col min="13584" max="13584" width="7.28515625" customWidth="1"/>
    <col min="13585" max="13585" width="7.140625" customWidth="1"/>
    <col min="13586" max="13586" width="11.140625" customWidth="1"/>
    <col min="13587" max="13587" width="5.42578125" customWidth="1"/>
    <col min="13588" max="13588" width="11" customWidth="1"/>
    <col min="13589" max="13589" width="7.140625" customWidth="1"/>
    <col min="13825" max="13825" width="4.28515625" customWidth="1"/>
    <col min="13827" max="13827" width="11.85546875" customWidth="1"/>
    <col min="13828" max="13828" width="10.140625" customWidth="1"/>
    <col min="13829" max="13829" width="10.7109375" customWidth="1"/>
    <col min="13830" max="13830" width="9.28515625" customWidth="1"/>
    <col min="13831" max="13831" width="10.28515625" customWidth="1"/>
    <col min="13832" max="13832" width="8.7109375" customWidth="1"/>
    <col min="13833" max="13833" width="11" customWidth="1"/>
    <col min="13834" max="13834" width="8.5703125" customWidth="1"/>
    <col min="13835" max="13835" width="8.28515625" customWidth="1"/>
    <col min="13836" max="13836" width="8.42578125" customWidth="1"/>
    <col min="13837" max="13837" width="5.7109375" customWidth="1"/>
    <col min="13839" max="13839" width="6.5703125" customWidth="1"/>
    <col min="13840" max="13840" width="7.28515625" customWidth="1"/>
    <col min="13841" max="13841" width="7.140625" customWidth="1"/>
    <col min="13842" max="13842" width="11.140625" customWidth="1"/>
    <col min="13843" max="13843" width="5.42578125" customWidth="1"/>
    <col min="13844" max="13844" width="11" customWidth="1"/>
    <col min="13845" max="13845" width="7.140625" customWidth="1"/>
    <col min="14081" max="14081" width="4.28515625" customWidth="1"/>
    <col min="14083" max="14083" width="11.85546875" customWidth="1"/>
    <col min="14084" max="14084" width="10.140625" customWidth="1"/>
    <col min="14085" max="14085" width="10.7109375" customWidth="1"/>
    <col min="14086" max="14086" width="9.28515625" customWidth="1"/>
    <col min="14087" max="14087" width="10.28515625" customWidth="1"/>
    <col min="14088" max="14088" width="8.7109375" customWidth="1"/>
    <col min="14089" max="14089" width="11" customWidth="1"/>
    <col min="14090" max="14090" width="8.5703125" customWidth="1"/>
    <col min="14091" max="14091" width="8.28515625" customWidth="1"/>
    <col min="14092" max="14092" width="8.42578125" customWidth="1"/>
    <col min="14093" max="14093" width="5.7109375" customWidth="1"/>
    <col min="14095" max="14095" width="6.5703125" customWidth="1"/>
    <col min="14096" max="14096" width="7.28515625" customWidth="1"/>
    <col min="14097" max="14097" width="7.140625" customWidth="1"/>
    <col min="14098" max="14098" width="11.140625" customWidth="1"/>
    <col min="14099" max="14099" width="5.42578125" customWidth="1"/>
    <col min="14100" max="14100" width="11" customWidth="1"/>
    <col min="14101" max="14101" width="7.140625" customWidth="1"/>
    <col min="14337" max="14337" width="4.28515625" customWidth="1"/>
    <col min="14339" max="14339" width="11.85546875" customWidth="1"/>
    <col min="14340" max="14340" width="10.140625" customWidth="1"/>
    <col min="14341" max="14341" width="10.7109375" customWidth="1"/>
    <col min="14342" max="14342" width="9.28515625" customWidth="1"/>
    <col min="14343" max="14343" width="10.28515625" customWidth="1"/>
    <col min="14344" max="14344" width="8.7109375" customWidth="1"/>
    <col min="14345" max="14345" width="11" customWidth="1"/>
    <col min="14346" max="14346" width="8.5703125" customWidth="1"/>
    <col min="14347" max="14347" width="8.28515625" customWidth="1"/>
    <col min="14348" max="14348" width="8.42578125" customWidth="1"/>
    <col min="14349" max="14349" width="5.7109375" customWidth="1"/>
    <col min="14351" max="14351" width="6.5703125" customWidth="1"/>
    <col min="14352" max="14352" width="7.28515625" customWidth="1"/>
    <col min="14353" max="14353" width="7.140625" customWidth="1"/>
    <col min="14354" max="14354" width="11.140625" customWidth="1"/>
    <col min="14355" max="14355" width="5.42578125" customWidth="1"/>
    <col min="14356" max="14356" width="11" customWidth="1"/>
    <col min="14357" max="14357" width="7.140625" customWidth="1"/>
    <col min="14593" max="14593" width="4.28515625" customWidth="1"/>
    <col min="14595" max="14595" width="11.85546875" customWidth="1"/>
    <col min="14596" max="14596" width="10.140625" customWidth="1"/>
    <col min="14597" max="14597" width="10.7109375" customWidth="1"/>
    <col min="14598" max="14598" width="9.28515625" customWidth="1"/>
    <col min="14599" max="14599" width="10.28515625" customWidth="1"/>
    <col min="14600" max="14600" width="8.7109375" customWidth="1"/>
    <col min="14601" max="14601" width="11" customWidth="1"/>
    <col min="14602" max="14602" width="8.5703125" customWidth="1"/>
    <col min="14603" max="14603" width="8.28515625" customWidth="1"/>
    <col min="14604" max="14604" width="8.42578125" customWidth="1"/>
    <col min="14605" max="14605" width="5.7109375" customWidth="1"/>
    <col min="14607" max="14607" width="6.5703125" customWidth="1"/>
    <col min="14608" max="14608" width="7.28515625" customWidth="1"/>
    <col min="14609" max="14609" width="7.140625" customWidth="1"/>
    <col min="14610" max="14610" width="11.140625" customWidth="1"/>
    <col min="14611" max="14611" width="5.42578125" customWidth="1"/>
    <col min="14612" max="14612" width="11" customWidth="1"/>
    <col min="14613" max="14613" width="7.140625" customWidth="1"/>
    <col min="14849" max="14849" width="4.28515625" customWidth="1"/>
    <col min="14851" max="14851" width="11.85546875" customWidth="1"/>
    <col min="14852" max="14852" width="10.140625" customWidth="1"/>
    <col min="14853" max="14853" width="10.7109375" customWidth="1"/>
    <col min="14854" max="14854" width="9.28515625" customWidth="1"/>
    <col min="14855" max="14855" width="10.28515625" customWidth="1"/>
    <col min="14856" max="14856" width="8.7109375" customWidth="1"/>
    <col min="14857" max="14857" width="11" customWidth="1"/>
    <col min="14858" max="14858" width="8.5703125" customWidth="1"/>
    <col min="14859" max="14859" width="8.28515625" customWidth="1"/>
    <col min="14860" max="14860" width="8.42578125" customWidth="1"/>
    <col min="14861" max="14861" width="5.7109375" customWidth="1"/>
    <col min="14863" max="14863" width="6.5703125" customWidth="1"/>
    <col min="14864" max="14864" width="7.28515625" customWidth="1"/>
    <col min="14865" max="14865" width="7.140625" customWidth="1"/>
    <col min="14866" max="14866" width="11.140625" customWidth="1"/>
    <col min="14867" max="14867" width="5.42578125" customWidth="1"/>
    <col min="14868" max="14868" width="11" customWidth="1"/>
    <col min="14869" max="14869" width="7.140625" customWidth="1"/>
    <col min="15105" max="15105" width="4.28515625" customWidth="1"/>
    <col min="15107" max="15107" width="11.85546875" customWidth="1"/>
    <col min="15108" max="15108" width="10.140625" customWidth="1"/>
    <col min="15109" max="15109" width="10.7109375" customWidth="1"/>
    <col min="15110" max="15110" width="9.28515625" customWidth="1"/>
    <col min="15111" max="15111" width="10.28515625" customWidth="1"/>
    <col min="15112" max="15112" width="8.7109375" customWidth="1"/>
    <col min="15113" max="15113" width="11" customWidth="1"/>
    <col min="15114" max="15114" width="8.5703125" customWidth="1"/>
    <col min="15115" max="15115" width="8.28515625" customWidth="1"/>
    <col min="15116" max="15116" width="8.42578125" customWidth="1"/>
    <col min="15117" max="15117" width="5.7109375" customWidth="1"/>
    <col min="15119" max="15119" width="6.5703125" customWidth="1"/>
    <col min="15120" max="15120" width="7.28515625" customWidth="1"/>
    <col min="15121" max="15121" width="7.140625" customWidth="1"/>
    <col min="15122" max="15122" width="11.140625" customWidth="1"/>
    <col min="15123" max="15123" width="5.42578125" customWidth="1"/>
    <col min="15124" max="15124" width="11" customWidth="1"/>
    <col min="15125" max="15125" width="7.140625" customWidth="1"/>
    <col min="15361" max="15361" width="4.28515625" customWidth="1"/>
    <col min="15363" max="15363" width="11.85546875" customWidth="1"/>
    <col min="15364" max="15364" width="10.140625" customWidth="1"/>
    <col min="15365" max="15365" width="10.7109375" customWidth="1"/>
    <col min="15366" max="15366" width="9.28515625" customWidth="1"/>
    <col min="15367" max="15367" width="10.28515625" customWidth="1"/>
    <col min="15368" max="15368" width="8.7109375" customWidth="1"/>
    <col min="15369" max="15369" width="11" customWidth="1"/>
    <col min="15370" max="15370" width="8.5703125" customWidth="1"/>
    <col min="15371" max="15371" width="8.28515625" customWidth="1"/>
    <col min="15372" max="15372" width="8.42578125" customWidth="1"/>
    <col min="15373" max="15373" width="5.7109375" customWidth="1"/>
    <col min="15375" max="15375" width="6.5703125" customWidth="1"/>
    <col min="15376" max="15376" width="7.28515625" customWidth="1"/>
    <col min="15377" max="15377" width="7.140625" customWidth="1"/>
    <col min="15378" max="15378" width="11.140625" customWidth="1"/>
    <col min="15379" max="15379" width="5.42578125" customWidth="1"/>
    <col min="15380" max="15380" width="11" customWidth="1"/>
    <col min="15381" max="15381" width="7.140625" customWidth="1"/>
    <col min="15617" max="15617" width="4.28515625" customWidth="1"/>
    <col min="15619" max="15619" width="11.85546875" customWidth="1"/>
    <col min="15620" max="15620" width="10.140625" customWidth="1"/>
    <col min="15621" max="15621" width="10.7109375" customWidth="1"/>
    <col min="15622" max="15622" width="9.28515625" customWidth="1"/>
    <col min="15623" max="15623" width="10.28515625" customWidth="1"/>
    <col min="15624" max="15624" width="8.7109375" customWidth="1"/>
    <col min="15625" max="15625" width="11" customWidth="1"/>
    <col min="15626" max="15626" width="8.5703125" customWidth="1"/>
    <col min="15627" max="15627" width="8.28515625" customWidth="1"/>
    <col min="15628" max="15628" width="8.42578125" customWidth="1"/>
    <col min="15629" max="15629" width="5.7109375" customWidth="1"/>
    <col min="15631" max="15631" width="6.5703125" customWidth="1"/>
    <col min="15632" max="15632" width="7.28515625" customWidth="1"/>
    <col min="15633" max="15633" width="7.140625" customWidth="1"/>
    <col min="15634" max="15634" width="11.140625" customWidth="1"/>
    <col min="15635" max="15635" width="5.42578125" customWidth="1"/>
    <col min="15636" max="15636" width="11" customWidth="1"/>
    <col min="15637" max="15637" width="7.140625" customWidth="1"/>
    <col min="15873" max="15873" width="4.28515625" customWidth="1"/>
    <col min="15875" max="15875" width="11.85546875" customWidth="1"/>
    <col min="15876" max="15876" width="10.140625" customWidth="1"/>
    <col min="15877" max="15877" width="10.7109375" customWidth="1"/>
    <col min="15878" max="15878" width="9.28515625" customWidth="1"/>
    <col min="15879" max="15879" width="10.28515625" customWidth="1"/>
    <col min="15880" max="15880" width="8.7109375" customWidth="1"/>
    <col min="15881" max="15881" width="11" customWidth="1"/>
    <col min="15882" max="15882" width="8.5703125" customWidth="1"/>
    <col min="15883" max="15883" width="8.28515625" customWidth="1"/>
    <col min="15884" max="15884" width="8.42578125" customWidth="1"/>
    <col min="15885" max="15885" width="5.7109375" customWidth="1"/>
    <col min="15887" max="15887" width="6.5703125" customWidth="1"/>
    <col min="15888" max="15888" width="7.28515625" customWidth="1"/>
    <col min="15889" max="15889" width="7.140625" customWidth="1"/>
    <col min="15890" max="15890" width="11.140625" customWidth="1"/>
    <col min="15891" max="15891" width="5.42578125" customWidth="1"/>
    <col min="15892" max="15892" width="11" customWidth="1"/>
    <col min="15893" max="15893" width="7.140625" customWidth="1"/>
    <col min="16129" max="16129" width="4.28515625" customWidth="1"/>
    <col min="16131" max="16131" width="11.85546875" customWidth="1"/>
    <col min="16132" max="16132" width="10.140625" customWidth="1"/>
    <col min="16133" max="16133" width="10.7109375" customWidth="1"/>
    <col min="16134" max="16134" width="9.28515625" customWidth="1"/>
    <col min="16135" max="16135" width="10.28515625" customWidth="1"/>
    <col min="16136" max="16136" width="8.7109375" customWidth="1"/>
    <col min="16137" max="16137" width="11" customWidth="1"/>
    <col min="16138" max="16138" width="8.5703125" customWidth="1"/>
    <col min="16139" max="16139" width="8.28515625" customWidth="1"/>
    <col min="16140" max="16140" width="8.42578125" customWidth="1"/>
    <col min="16141" max="16141" width="5.7109375" customWidth="1"/>
    <col min="16143" max="16143" width="6.5703125" customWidth="1"/>
    <col min="16144" max="16144" width="7.28515625" customWidth="1"/>
    <col min="16145" max="16145" width="7.140625" customWidth="1"/>
    <col min="16146" max="16146" width="11.140625" customWidth="1"/>
    <col min="16147" max="16147" width="5.42578125" customWidth="1"/>
    <col min="16148" max="16148" width="11" customWidth="1"/>
    <col min="16149" max="16149" width="7.140625" customWidth="1"/>
  </cols>
  <sheetData>
    <row r="1" spans="1:21" ht="16.5" customHeight="1">
      <c r="A1" s="535" t="s">
        <v>72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</row>
    <row r="2" spans="1:21" ht="18" customHeight="1">
      <c r="A2" s="535" t="s">
        <v>810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</row>
    <row r="3" spans="1:21" ht="15" customHeight="1">
      <c r="A3" s="535" t="s">
        <v>593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spans="1:21" ht="18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3.5">
      <c r="A6" s="78" t="s">
        <v>215</v>
      </c>
      <c r="B6" s="79"/>
      <c r="C6" s="80" t="s">
        <v>594</v>
      </c>
      <c r="D6" s="79"/>
      <c r="E6" s="78"/>
      <c r="F6" s="81"/>
      <c r="G6" s="81"/>
      <c r="H6" s="8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3.5">
      <c r="A7" s="78" t="s">
        <v>216</v>
      </c>
      <c r="B7" s="79"/>
      <c r="C7" s="80" t="s">
        <v>595</v>
      </c>
      <c r="D7" s="79"/>
      <c r="E7" s="78"/>
      <c r="F7" s="81"/>
      <c r="G7" s="81"/>
      <c r="H7" s="8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3.5">
      <c r="A8" s="78" t="s">
        <v>73</v>
      </c>
      <c r="B8" s="79"/>
      <c r="C8" s="80" t="s">
        <v>596</v>
      </c>
      <c r="D8" s="79"/>
      <c r="E8" s="78"/>
      <c r="F8" s="81"/>
      <c r="G8" s="81"/>
      <c r="H8" s="81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5" customHeight="1">
      <c r="A10" s="527" t="s">
        <v>1</v>
      </c>
      <c r="B10" s="525" t="s">
        <v>74</v>
      </c>
      <c r="C10" s="526"/>
      <c r="D10" s="527" t="s">
        <v>75</v>
      </c>
      <c r="E10" s="525" t="s">
        <v>76</v>
      </c>
      <c r="F10" s="534"/>
      <c r="G10" s="526"/>
      <c r="H10" s="527" t="s">
        <v>77</v>
      </c>
      <c r="I10" s="527" t="s">
        <v>78</v>
      </c>
      <c r="J10" s="527" t="s">
        <v>79</v>
      </c>
      <c r="K10" s="527" t="s">
        <v>80</v>
      </c>
      <c r="L10" s="527" t="s">
        <v>79</v>
      </c>
      <c r="M10" s="530" t="s">
        <v>811</v>
      </c>
      <c r="N10" s="531"/>
      <c r="O10" s="525" t="s">
        <v>81</v>
      </c>
      <c r="P10" s="534"/>
      <c r="Q10" s="534"/>
      <c r="R10" s="526"/>
      <c r="S10" s="530" t="s">
        <v>812</v>
      </c>
      <c r="T10" s="531"/>
      <c r="U10" s="522" t="s">
        <v>82</v>
      </c>
    </row>
    <row r="11" spans="1:21" ht="15" customHeight="1">
      <c r="A11" s="528"/>
      <c r="B11" s="522" t="s">
        <v>83</v>
      </c>
      <c r="C11" s="522" t="s">
        <v>84</v>
      </c>
      <c r="D11" s="528"/>
      <c r="E11" s="527" t="s">
        <v>85</v>
      </c>
      <c r="F11" s="527" t="s">
        <v>86</v>
      </c>
      <c r="G11" s="522" t="s">
        <v>87</v>
      </c>
      <c r="H11" s="528"/>
      <c r="I11" s="528"/>
      <c r="J11" s="528"/>
      <c r="K11" s="528"/>
      <c r="L11" s="528"/>
      <c r="M11" s="532"/>
      <c r="N11" s="533"/>
      <c r="O11" s="525" t="s">
        <v>5</v>
      </c>
      <c r="P11" s="526"/>
      <c r="Q11" s="525" t="s">
        <v>6</v>
      </c>
      <c r="R11" s="526"/>
      <c r="S11" s="532"/>
      <c r="T11" s="533"/>
      <c r="U11" s="523"/>
    </row>
    <row r="12" spans="1:21" ht="15" customHeight="1">
      <c r="A12" s="529"/>
      <c r="B12" s="524"/>
      <c r="C12" s="524"/>
      <c r="D12" s="529"/>
      <c r="E12" s="529"/>
      <c r="F12" s="529"/>
      <c r="G12" s="524"/>
      <c r="H12" s="529"/>
      <c r="I12" s="529"/>
      <c r="J12" s="529"/>
      <c r="K12" s="529"/>
      <c r="L12" s="529"/>
      <c r="M12" s="61" t="s">
        <v>88</v>
      </c>
      <c r="N12" s="61" t="s">
        <v>89</v>
      </c>
      <c r="O12" s="61" t="s">
        <v>88</v>
      </c>
      <c r="P12" s="61" t="s">
        <v>89</v>
      </c>
      <c r="Q12" s="61" t="s">
        <v>88</v>
      </c>
      <c r="R12" s="61" t="s">
        <v>89</v>
      </c>
      <c r="S12" s="61" t="s">
        <v>88</v>
      </c>
      <c r="T12" s="61" t="s">
        <v>89</v>
      </c>
      <c r="U12" s="524"/>
    </row>
    <row r="13" spans="1:21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</row>
    <row r="14" spans="1:21" ht="24.75" customHeight="1">
      <c r="A14" s="268" t="s">
        <v>665</v>
      </c>
      <c r="B14" s="63"/>
      <c r="C14" s="277"/>
      <c r="D14" s="281"/>
      <c r="E14" s="280"/>
      <c r="F14" s="268"/>
      <c r="G14" s="62"/>
      <c r="H14" s="268"/>
      <c r="I14" s="68"/>
      <c r="J14" s="268"/>
      <c r="K14" s="268"/>
      <c r="L14" s="268"/>
      <c r="M14" s="268"/>
      <c r="N14" s="268"/>
      <c r="O14" s="268"/>
      <c r="P14" s="268"/>
      <c r="Q14" s="282"/>
      <c r="R14" s="283"/>
      <c r="S14" s="284"/>
      <c r="T14" s="70"/>
      <c r="U14" s="61"/>
    </row>
    <row r="15" spans="1:21" ht="24.75" customHeight="1">
      <c r="A15" s="269" t="s">
        <v>249</v>
      </c>
      <c r="B15" s="63"/>
      <c r="C15" s="278"/>
      <c r="D15" s="281"/>
      <c r="E15" s="280"/>
      <c r="F15" s="268"/>
      <c r="G15" s="62"/>
      <c r="H15" s="268"/>
      <c r="I15" s="68"/>
      <c r="J15" s="268"/>
      <c r="K15" s="268"/>
      <c r="L15" s="268"/>
      <c r="M15" s="268"/>
      <c r="N15" s="268"/>
      <c r="O15" s="268"/>
      <c r="P15" s="268"/>
      <c r="Q15" s="282"/>
      <c r="R15" s="283"/>
      <c r="S15" s="282"/>
      <c r="T15" s="70"/>
      <c r="U15" s="61"/>
    </row>
    <row r="16" spans="1:21" ht="24.75" customHeight="1">
      <c r="A16" s="269" t="s">
        <v>249</v>
      </c>
      <c r="B16" s="63"/>
      <c r="C16" s="278"/>
      <c r="D16" s="281"/>
      <c r="E16" s="280"/>
      <c r="F16" s="268"/>
      <c r="G16" s="62"/>
      <c r="H16" s="268"/>
      <c r="I16" s="68"/>
      <c r="J16" s="268"/>
      <c r="K16" s="268"/>
      <c r="L16" s="268"/>
      <c r="M16" s="268"/>
      <c r="N16" s="268"/>
      <c r="O16" s="268"/>
      <c r="P16" s="268"/>
      <c r="Q16" s="282"/>
      <c r="R16" s="283"/>
      <c r="S16" s="282"/>
      <c r="T16" s="70"/>
      <c r="U16" s="61"/>
    </row>
    <row r="17" spans="1:23" ht="30" customHeight="1">
      <c r="A17" s="268" t="s">
        <v>666</v>
      </c>
      <c r="B17" s="63"/>
      <c r="C17" s="279"/>
      <c r="D17" s="65"/>
      <c r="E17" s="66"/>
      <c r="F17" s="65"/>
      <c r="G17" s="62"/>
      <c r="H17" s="67"/>
      <c r="I17" s="68"/>
      <c r="J17" s="67"/>
      <c r="K17" s="67"/>
      <c r="L17" s="67"/>
      <c r="M17" s="62"/>
      <c r="N17" s="62"/>
      <c r="O17" s="62"/>
      <c r="P17" s="62"/>
      <c r="Q17" s="69"/>
      <c r="R17" s="70"/>
      <c r="S17" s="69"/>
      <c r="T17" s="70"/>
      <c r="U17" s="71"/>
      <c r="W17" s="276"/>
    </row>
    <row r="18" spans="1:23" ht="30" customHeight="1">
      <c r="A18" s="269" t="s">
        <v>667</v>
      </c>
      <c r="B18" s="63"/>
      <c r="C18" s="279"/>
      <c r="D18" s="65"/>
      <c r="E18" s="66"/>
      <c r="F18" s="65"/>
      <c r="G18" s="62"/>
      <c r="H18" s="67"/>
      <c r="I18" s="68"/>
      <c r="J18" s="67"/>
      <c r="K18" s="67"/>
      <c r="L18" s="67"/>
      <c r="M18" s="62"/>
      <c r="N18" s="62"/>
      <c r="O18" s="62"/>
      <c r="P18" s="62"/>
      <c r="Q18" s="69"/>
      <c r="R18" s="70"/>
      <c r="S18" s="69"/>
      <c r="T18" s="70"/>
      <c r="U18" s="71"/>
      <c r="W18" s="276"/>
    </row>
    <row r="19" spans="1:23" ht="14.25" customHeight="1">
      <c r="A19" s="269"/>
      <c r="B19" s="63"/>
      <c r="C19" s="64"/>
      <c r="D19" s="72"/>
      <c r="E19" s="66"/>
      <c r="F19" s="251"/>
      <c r="G19" s="62"/>
      <c r="H19" s="67"/>
      <c r="I19" s="270"/>
      <c r="J19" s="67"/>
      <c r="K19" s="67"/>
      <c r="L19" s="67"/>
      <c r="M19" s="62"/>
      <c r="N19" s="62"/>
      <c r="O19" s="62"/>
      <c r="P19" s="62"/>
      <c r="Q19" s="69"/>
      <c r="R19" s="70"/>
      <c r="S19" s="69"/>
      <c r="T19" s="70"/>
      <c r="U19" s="71"/>
      <c r="W19" s="276"/>
    </row>
    <row r="20" spans="1:23" ht="21.75" customHeight="1">
      <c r="A20" s="518" t="s">
        <v>92</v>
      </c>
      <c r="B20" s="519"/>
      <c r="C20" s="519"/>
      <c r="D20" s="519"/>
      <c r="E20" s="519"/>
      <c r="F20" s="519"/>
      <c r="G20" s="519"/>
      <c r="H20" s="520"/>
      <c r="I20" s="67"/>
      <c r="J20" s="67"/>
      <c r="K20" s="67"/>
      <c r="L20" s="67"/>
      <c r="M20" s="73">
        <v>0</v>
      </c>
      <c r="N20" s="73">
        <v>0</v>
      </c>
      <c r="O20" s="73">
        <v>0</v>
      </c>
      <c r="P20" s="73">
        <v>0</v>
      </c>
      <c r="Q20" s="74">
        <f>SUM(Q14:Q19)</f>
        <v>0</v>
      </c>
      <c r="R20" s="74">
        <f>SUM(R14:R19)</f>
        <v>0</v>
      </c>
      <c r="S20" s="74">
        <f>SUM(S14:S19)</f>
        <v>0</v>
      </c>
      <c r="T20" s="74">
        <f>SUM(T14:T19)</f>
        <v>0</v>
      </c>
      <c r="U20" s="71"/>
      <c r="W20" s="276"/>
    </row>
    <row r="21" spans="1:2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W21" s="276"/>
    </row>
    <row r="22" spans="1:23">
      <c r="A22" s="60"/>
      <c r="B22" s="60"/>
      <c r="C22" s="521" t="s">
        <v>93</v>
      </c>
      <c r="D22" s="521"/>
      <c r="E22" s="521"/>
      <c r="F22" s="60"/>
      <c r="G22" s="60"/>
      <c r="H22" s="60"/>
      <c r="I22" s="60"/>
      <c r="J22" s="60"/>
      <c r="K22" s="60"/>
      <c r="L22" s="60"/>
      <c r="M22" s="60"/>
      <c r="N22" s="60"/>
      <c r="O22" s="75"/>
      <c r="P22" s="515" t="s">
        <v>690</v>
      </c>
      <c r="Q22" s="515"/>
      <c r="R22" s="515"/>
      <c r="S22" s="515"/>
      <c r="T22" s="515"/>
      <c r="U22" s="60"/>
      <c r="W22" s="276"/>
    </row>
    <row r="23" spans="1:23">
      <c r="A23" s="60"/>
      <c r="B23" s="60"/>
      <c r="C23" s="515" t="s">
        <v>213</v>
      </c>
      <c r="D23" s="515"/>
      <c r="E23" s="515"/>
      <c r="F23" s="60"/>
      <c r="G23" s="60"/>
      <c r="H23" s="60"/>
      <c r="I23" s="60"/>
      <c r="J23" s="60"/>
      <c r="K23" s="60"/>
      <c r="L23" s="60"/>
      <c r="M23" s="60"/>
      <c r="N23" s="60"/>
      <c r="O23" s="75"/>
      <c r="P23" s="515" t="s">
        <v>94</v>
      </c>
      <c r="Q23" s="515"/>
      <c r="R23" s="515"/>
      <c r="S23" s="515"/>
      <c r="T23" s="515"/>
      <c r="U23" s="60"/>
      <c r="W23" s="276"/>
    </row>
    <row r="24" spans="1:23">
      <c r="A24" s="60"/>
      <c r="B24" s="60"/>
      <c r="C24" s="75"/>
      <c r="D24" s="75"/>
      <c r="E24" s="75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W24" s="276"/>
    </row>
    <row r="25" spans="1:23">
      <c r="A25" s="60"/>
      <c r="B25" s="60"/>
      <c r="C25" s="75"/>
      <c r="D25" s="75"/>
      <c r="E25" s="7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3">
      <c r="A26" s="60"/>
      <c r="B26" s="60"/>
      <c r="C26" s="75"/>
      <c r="D26" s="75"/>
      <c r="E26" s="75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3">
      <c r="A27" s="60"/>
      <c r="B27" s="60"/>
      <c r="C27" s="517" t="s">
        <v>691</v>
      </c>
      <c r="D27" s="517"/>
      <c r="E27" s="517"/>
      <c r="F27" s="60"/>
      <c r="G27" s="60"/>
      <c r="H27" s="60"/>
      <c r="I27" s="60"/>
      <c r="J27" s="60"/>
      <c r="K27" s="60"/>
      <c r="L27" s="60"/>
      <c r="M27" s="60"/>
      <c r="N27" s="60"/>
      <c r="O27" s="76"/>
      <c r="P27" s="517" t="s">
        <v>693</v>
      </c>
      <c r="Q27" s="517"/>
      <c r="R27" s="517"/>
      <c r="S27" s="517"/>
      <c r="T27" s="517"/>
      <c r="U27" s="60"/>
    </row>
    <row r="28" spans="1:23">
      <c r="A28" s="60"/>
      <c r="B28" s="60"/>
      <c r="C28" s="515" t="s">
        <v>692</v>
      </c>
      <c r="D28" s="515"/>
      <c r="E28" s="515"/>
      <c r="F28" s="60"/>
      <c r="G28" s="60"/>
      <c r="H28" s="60"/>
      <c r="I28" s="60"/>
      <c r="J28" s="60"/>
      <c r="K28" s="60"/>
      <c r="L28" s="60"/>
      <c r="M28" s="60"/>
      <c r="N28" s="60"/>
      <c r="O28" s="77"/>
      <c r="P28" s="516" t="s">
        <v>694</v>
      </c>
      <c r="Q28" s="516"/>
      <c r="R28" s="516"/>
      <c r="S28" s="516"/>
      <c r="T28" s="516"/>
      <c r="U28" s="60"/>
    </row>
    <row r="29" spans="1:2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</sheetData>
  <mergeCells count="32">
    <mergeCell ref="A1:U1"/>
    <mergeCell ref="A2:U2"/>
    <mergeCell ref="A3:U3"/>
    <mergeCell ref="A10:A12"/>
    <mergeCell ref="B10:C10"/>
    <mergeCell ref="D10:D12"/>
    <mergeCell ref="E10:G10"/>
    <mergeCell ref="H10:H12"/>
    <mergeCell ref="I10:I12"/>
    <mergeCell ref="J10:J12"/>
    <mergeCell ref="S10:T11"/>
    <mergeCell ref="A20:H20"/>
    <mergeCell ref="C22:E22"/>
    <mergeCell ref="P22:T22"/>
    <mergeCell ref="U10:U12"/>
    <mergeCell ref="Q11:R11"/>
    <mergeCell ref="O11:P11"/>
    <mergeCell ref="K10:K12"/>
    <mergeCell ref="L10:L12"/>
    <mergeCell ref="M10:N11"/>
    <mergeCell ref="O10:R10"/>
    <mergeCell ref="B11:B12"/>
    <mergeCell ref="C11:C12"/>
    <mergeCell ref="E11:E12"/>
    <mergeCell ref="F11:F12"/>
    <mergeCell ref="G11:G12"/>
    <mergeCell ref="C23:E23"/>
    <mergeCell ref="P23:T23"/>
    <mergeCell ref="C28:E28"/>
    <mergeCell ref="P28:T28"/>
    <mergeCell ref="C27:E27"/>
    <mergeCell ref="P27:T27"/>
  </mergeCells>
  <pageMargins left="0.511811023622047" right="0.23622047244094499" top="0.23622047244094499" bottom="0.23622047244094499" header="0.31496062992126" footer="0.31496062992126"/>
  <pageSetup paperSize="5" scale="80" orientation="landscape" horizontalDpi="4294967293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9"/>
  <sheetViews>
    <sheetView workbookViewId="0">
      <selection activeCell="L7" sqref="L7"/>
    </sheetView>
  </sheetViews>
  <sheetFormatPr defaultRowHeight="12.75"/>
  <cols>
    <col min="1" max="1" width="6.5703125" customWidth="1"/>
    <col min="3" max="3" width="12.28515625" customWidth="1"/>
    <col min="4" max="4" width="5.42578125" customWidth="1"/>
    <col min="5" max="5" width="11.85546875" customWidth="1"/>
    <col min="6" max="6" width="10.5703125" customWidth="1"/>
    <col min="7" max="7" width="9.28515625" customWidth="1"/>
    <col min="8" max="8" width="9.7109375" customWidth="1"/>
    <col min="9" max="9" width="11" customWidth="1"/>
    <col min="10" max="10" width="7.5703125" customWidth="1"/>
    <col min="11" max="11" width="7.28515625" customWidth="1"/>
    <col min="12" max="12" width="8.140625" customWidth="1"/>
    <col min="13" max="13" width="5.7109375" customWidth="1"/>
    <col min="15" max="15" width="6.5703125" customWidth="1"/>
    <col min="16" max="16" width="7.28515625" customWidth="1"/>
    <col min="17" max="17" width="7.140625" customWidth="1"/>
    <col min="18" max="18" width="12.28515625" customWidth="1"/>
    <col min="19" max="19" width="5.42578125" customWidth="1"/>
    <col min="20" max="20" width="9.140625" customWidth="1"/>
    <col min="21" max="21" width="8.5703125" customWidth="1"/>
    <col min="23" max="23" width="12.85546875" bestFit="1" customWidth="1"/>
    <col min="257" max="257" width="4.28515625" customWidth="1"/>
    <col min="259" max="259" width="11.85546875" customWidth="1"/>
    <col min="260" max="260" width="10.140625" customWidth="1"/>
    <col min="261" max="261" width="10.7109375" customWidth="1"/>
    <col min="262" max="262" width="9.28515625" customWidth="1"/>
    <col min="263" max="263" width="10.28515625" customWidth="1"/>
    <col min="264" max="264" width="8.7109375" customWidth="1"/>
    <col min="265" max="265" width="11" customWidth="1"/>
    <col min="266" max="266" width="8.5703125" customWidth="1"/>
    <col min="267" max="267" width="8.28515625" customWidth="1"/>
    <col min="268" max="268" width="8.42578125" customWidth="1"/>
    <col min="269" max="269" width="5.7109375" customWidth="1"/>
    <col min="271" max="271" width="6.5703125" customWidth="1"/>
    <col min="272" max="272" width="7.28515625" customWidth="1"/>
    <col min="273" max="273" width="7.140625" customWidth="1"/>
    <col min="274" max="274" width="11.140625" customWidth="1"/>
    <col min="275" max="275" width="5.42578125" customWidth="1"/>
    <col min="276" max="276" width="11" customWidth="1"/>
    <col min="277" max="277" width="7.140625" customWidth="1"/>
    <col min="513" max="513" width="4.28515625" customWidth="1"/>
    <col min="515" max="515" width="11.85546875" customWidth="1"/>
    <col min="516" max="516" width="10.140625" customWidth="1"/>
    <col min="517" max="517" width="10.7109375" customWidth="1"/>
    <col min="518" max="518" width="9.28515625" customWidth="1"/>
    <col min="519" max="519" width="10.28515625" customWidth="1"/>
    <col min="520" max="520" width="8.7109375" customWidth="1"/>
    <col min="521" max="521" width="11" customWidth="1"/>
    <col min="522" max="522" width="8.5703125" customWidth="1"/>
    <col min="523" max="523" width="8.28515625" customWidth="1"/>
    <col min="524" max="524" width="8.42578125" customWidth="1"/>
    <col min="525" max="525" width="5.7109375" customWidth="1"/>
    <col min="527" max="527" width="6.5703125" customWidth="1"/>
    <col min="528" max="528" width="7.28515625" customWidth="1"/>
    <col min="529" max="529" width="7.140625" customWidth="1"/>
    <col min="530" max="530" width="11.140625" customWidth="1"/>
    <col min="531" max="531" width="5.42578125" customWidth="1"/>
    <col min="532" max="532" width="11" customWidth="1"/>
    <col min="533" max="533" width="7.140625" customWidth="1"/>
    <col min="769" max="769" width="4.28515625" customWidth="1"/>
    <col min="771" max="771" width="11.85546875" customWidth="1"/>
    <col min="772" max="772" width="10.140625" customWidth="1"/>
    <col min="773" max="773" width="10.7109375" customWidth="1"/>
    <col min="774" max="774" width="9.28515625" customWidth="1"/>
    <col min="775" max="775" width="10.28515625" customWidth="1"/>
    <col min="776" max="776" width="8.7109375" customWidth="1"/>
    <col min="777" max="777" width="11" customWidth="1"/>
    <col min="778" max="778" width="8.5703125" customWidth="1"/>
    <col min="779" max="779" width="8.28515625" customWidth="1"/>
    <col min="780" max="780" width="8.42578125" customWidth="1"/>
    <col min="781" max="781" width="5.7109375" customWidth="1"/>
    <col min="783" max="783" width="6.5703125" customWidth="1"/>
    <col min="784" max="784" width="7.28515625" customWidth="1"/>
    <col min="785" max="785" width="7.140625" customWidth="1"/>
    <col min="786" max="786" width="11.140625" customWidth="1"/>
    <col min="787" max="787" width="5.42578125" customWidth="1"/>
    <col min="788" max="788" width="11" customWidth="1"/>
    <col min="789" max="789" width="7.140625" customWidth="1"/>
    <col min="1025" max="1025" width="4.28515625" customWidth="1"/>
    <col min="1027" max="1027" width="11.85546875" customWidth="1"/>
    <col min="1028" max="1028" width="10.140625" customWidth="1"/>
    <col min="1029" max="1029" width="10.7109375" customWidth="1"/>
    <col min="1030" max="1030" width="9.28515625" customWidth="1"/>
    <col min="1031" max="1031" width="10.28515625" customWidth="1"/>
    <col min="1032" max="1032" width="8.7109375" customWidth="1"/>
    <col min="1033" max="1033" width="11" customWidth="1"/>
    <col min="1034" max="1034" width="8.5703125" customWidth="1"/>
    <col min="1035" max="1035" width="8.28515625" customWidth="1"/>
    <col min="1036" max="1036" width="8.42578125" customWidth="1"/>
    <col min="1037" max="1037" width="5.7109375" customWidth="1"/>
    <col min="1039" max="1039" width="6.5703125" customWidth="1"/>
    <col min="1040" max="1040" width="7.28515625" customWidth="1"/>
    <col min="1041" max="1041" width="7.140625" customWidth="1"/>
    <col min="1042" max="1042" width="11.140625" customWidth="1"/>
    <col min="1043" max="1043" width="5.42578125" customWidth="1"/>
    <col min="1044" max="1044" width="11" customWidth="1"/>
    <col min="1045" max="1045" width="7.140625" customWidth="1"/>
    <col min="1281" max="1281" width="4.28515625" customWidth="1"/>
    <col min="1283" max="1283" width="11.85546875" customWidth="1"/>
    <col min="1284" max="1284" width="10.140625" customWidth="1"/>
    <col min="1285" max="1285" width="10.7109375" customWidth="1"/>
    <col min="1286" max="1286" width="9.28515625" customWidth="1"/>
    <col min="1287" max="1287" width="10.28515625" customWidth="1"/>
    <col min="1288" max="1288" width="8.7109375" customWidth="1"/>
    <col min="1289" max="1289" width="11" customWidth="1"/>
    <col min="1290" max="1290" width="8.5703125" customWidth="1"/>
    <col min="1291" max="1291" width="8.28515625" customWidth="1"/>
    <col min="1292" max="1292" width="8.42578125" customWidth="1"/>
    <col min="1293" max="1293" width="5.7109375" customWidth="1"/>
    <col min="1295" max="1295" width="6.5703125" customWidth="1"/>
    <col min="1296" max="1296" width="7.28515625" customWidth="1"/>
    <col min="1297" max="1297" width="7.140625" customWidth="1"/>
    <col min="1298" max="1298" width="11.140625" customWidth="1"/>
    <col min="1299" max="1299" width="5.42578125" customWidth="1"/>
    <col min="1300" max="1300" width="11" customWidth="1"/>
    <col min="1301" max="1301" width="7.140625" customWidth="1"/>
    <col min="1537" max="1537" width="4.28515625" customWidth="1"/>
    <col min="1539" max="1539" width="11.85546875" customWidth="1"/>
    <col min="1540" max="1540" width="10.140625" customWidth="1"/>
    <col min="1541" max="1541" width="10.7109375" customWidth="1"/>
    <col min="1542" max="1542" width="9.28515625" customWidth="1"/>
    <col min="1543" max="1543" width="10.28515625" customWidth="1"/>
    <col min="1544" max="1544" width="8.7109375" customWidth="1"/>
    <col min="1545" max="1545" width="11" customWidth="1"/>
    <col min="1546" max="1546" width="8.5703125" customWidth="1"/>
    <col min="1547" max="1547" width="8.28515625" customWidth="1"/>
    <col min="1548" max="1548" width="8.42578125" customWidth="1"/>
    <col min="1549" max="1549" width="5.7109375" customWidth="1"/>
    <col min="1551" max="1551" width="6.5703125" customWidth="1"/>
    <col min="1552" max="1552" width="7.28515625" customWidth="1"/>
    <col min="1553" max="1553" width="7.140625" customWidth="1"/>
    <col min="1554" max="1554" width="11.140625" customWidth="1"/>
    <col min="1555" max="1555" width="5.42578125" customWidth="1"/>
    <col min="1556" max="1556" width="11" customWidth="1"/>
    <col min="1557" max="1557" width="7.140625" customWidth="1"/>
    <col min="1793" max="1793" width="4.28515625" customWidth="1"/>
    <col min="1795" max="1795" width="11.85546875" customWidth="1"/>
    <col min="1796" max="1796" width="10.140625" customWidth="1"/>
    <col min="1797" max="1797" width="10.7109375" customWidth="1"/>
    <col min="1798" max="1798" width="9.28515625" customWidth="1"/>
    <col min="1799" max="1799" width="10.28515625" customWidth="1"/>
    <col min="1800" max="1800" width="8.7109375" customWidth="1"/>
    <col min="1801" max="1801" width="11" customWidth="1"/>
    <col min="1802" max="1802" width="8.5703125" customWidth="1"/>
    <col min="1803" max="1803" width="8.28515625" customWidth="1"/>
    <col min="1804" max="1804" width="8.42578125" customWidth="1"/>
    <col min="1805" max="1805" width="5.7109375" customWidth="1"/>
    <col min="1807" max="1807" width="6.5703125" customWidth="1"/>
    <col min="1808" max="1808" width="7.28515625" customWidth="1"/>
    <col min="1809" max="1809" width="7.140625" customWidth="1"/>
    <col min="1810" max="1810" width="11.140625" customWidth="1"/>
    <col min="1811" max="1811" width="5.42578125" customWidth="1"/>
    <col min="1812" max="1812" width="11" customWidth="1"/>
    <col min="1813" max="1813" width="7.140625" customWidth="1"/>
    <col min="2049" max="2049" width="4.28515625" customWidth="1"/>
    <col min="2051" max="2051" width="11.85546875" customWidth="1"/>
    <col min="2052" max="2052" width="10.140625" customWidth="1"/>
    <col min="2053" max="2053" width="10.7109375" customWidth="1"/>
    <col min="2054" max="2054" width="9.28515625" customWidth="1"/>
    <col min="2055" max="2055" width="10.28515625" customWidth="1"/>
    <col min="2056" max="2056" width="8.7109375" customWidth="1"/>
    <col min="2057" max="2057" width="11" customWidth="1"/>
    <col min="2058" max="2058" width="8.5703125" customWidth="1"/>
    <col min="2059" max="2059" width="8.28515625" customWidth="1"/>
    <col min="2060" max="2060" width="8.42578125" customWidth="1"/>
    <col min="2061" max="2061" width="5.7109375" customWidth="1"/>
    <col min="2063" max="2063" width="6.5703125" customWidth="1"/>
    <col min="2064" max="2064" width="7.28515625" customWidth="1"/>
    <col min="2065" max="2065" width="7.140625" customWidth="1"/>
    <col min="2066" max="2066" width="11.140625" customWidth="1"/>
    <col min="2067" max="2067" width="5.42578125" customWidth="1"/>
    <col min="2068" max="2068" width="11" customWidth="1"/>
    <col min="2069" max="2069" width="7.140625" customWidth="1"/>
    <col min="2305" max="2305" width="4.28515625" customWidth="1"/>
    <col min="2307" max="2307" width="11.85546875" customWidth="1"/>
    <col min="2308" max="2308" width="10.140625" customWidth="1"/>
    <col min="2309" max="2309" width="10.7109375" customWidth="1"/>
    <col min="2310" max="2310" width="9.28515625" customWidth="1"/>
    <col min="2311" max="2311" width="10.28515625" customWidth="1"/>
    <col min="2312" max="2312" width="8.7109375" customWidth="1"/>
    <col min="2313" max="2313" width="11" customWidth="1"/>
    <col min="2314" max="2314" width="8.5703125" customWidth="1"/>
    <col min="2315" max="2315" width="8.28515625" customWidth="1"/>
    <col min="2316" max="2316" width="8.42578125" customWidth="1"/>
    <col min="2317" max="2317" width="5.7109375" customWidth="1"/>
    <col min="2319" max="2319" width="6.5703125" customWidth="1"/>
    <col min="2320" max="2320" width="7.28515625" customWidth="1"/>
    <col min="2321" max="2321" width="7.140625" customWidth="1"/>
    <col min="2322" max="2322" width="11.140625" customWidth="1"/>
    <col min="2323" max="2323" width="5.42578125" customWidth="1"/>
    <col min="2324" max="2324" width="11" customWidth="1"/>
    <col min="2325" max="2325" width="7.140625" customWidth="1"/>
    <col min="2561" max="2561" width="4.28515625" customWidth="1"/>
    <col min="2563" max="2563" width="11.85546875" customWidth="1"/>
    <col min="2564" max="2564" width="10.140625" customWidth="1"/>
    <col min="2565" max="2565" width="10.7109375" customWidth="1"/>
    <col min="2566" max="2566" width="9.28515625" customWidth="1"/>
    <col min="2567" max="2567" width="10.28515625" customWidth="1"/>
    <col min="2568" max="2568" width="8.7109375" customWidth="1"/>
    <col min="2569" max="2569" width="11" customWidth="1"/>
    <col min="2570" max="2570" width="8.5703125" customWidth="1"/>
    <col min="2571" max="2571" width="8.28515625" customWidth="1"/>
    <col min="2572" max="2572" width="8.42578125" customWidth="1"/>
    <col min="2573" max="2573" width="5.7109375" customWidth="1"/>
    <col min="2575" max="2575" width="6.5703125" customWidth="1"/>
    <col min="2576" max="2576" width="7.28515625" customWidth="1"/>
    <col min="2577" max="2577" width="7.140625" customWidth="1"/>
    <col min="2578" max="2578" width="11.140625" customWidth="1"/>
    <col min="2579" max="2579" width="5.42578125" customWidth="1"/>
    <col min="2580" max="2580" width="11" customWidth="1"/>
    <col min="2581" max="2581" width="7.140625" customWidth="1"/>
    <col min="2817" max="2817" width="4.28515625" customWidth="1"/>
    <col min="2819" max="2819" width="11.85546875" customWidth="1"/>
    <col min="2820" max="2820" width="10.140625" customWidth="1"/>
    <col min="2821" max="2821" width="10.7109375" customWidth="1"/>
    <col min="2822" max="2822" width="9.28515625" customWidth="1"/>
    <col min="2823" max="2823" width="10.28515625" customWidth="1"/>
    <col min="2824" max="2824" width="8.7109375" customWidth="1"/>
    <col min="2825" max="2825" width="11" customWidth="1"/>
    <col min="2826" max="2826" width="8.5703125" customWidth="1"/>
    <col min="2827" max="2827" width="8.28515625" customWidth="1"/>
    <col min="2828" max="2828" width="8.42578125" customWidth="1"/>
    <col min="2829" max="2829" width="5.7109375" customWidth="1"/>
    <col min="2831" max="2831" width="6.5703125" customWidth="1"/>
    <col min="2832" max="2832" width="7.28515625" customWidth="1"/>
    <col min="2833" max="2833" width="7.140625" customWidth="1"/>
    <col min="2834" max="2834" width="11.140625" customWidth="1"/>
    <col min="2835" max="2835" width="5.42578125" customWidth="1"/>
    <col min="2836" max="2836" width="11" customWidth="1"/>
    <col min="2837" max="2837" width="7.140625" customWidth="1"/>
    <col min="3073" max="3073" width="4.28515625" customWidth="1"/>
    <col min="3075" max="3075" width="11.85546875" customWidth="1"/>
    <col min="3076" max="3076" width="10.140625" customWidth="1"/>
    <col min="3077" max="3077" width="10.7109375" customWidth="1"/>
    <col min="3078" max="3078" width="9.28515625" customWidth="1"/>
    <col min="3079" max="3079" width="10.28515625" customWidth="1"/>
    <col min="3080" max="3080" width="8.7109375" customWidth="1"/>
    <col min="3081" max="3081" width="11" customWidth="1"/>
    <col min="3082" max="3082" width="8.5703125" customWidth="1"/>
    <col min="3083" max="3083" width="8.28515625" customWidth="1"/>
    <col min="3084" max="3084" width="8.42578125" customWidth="1"/>
    <col min="3085" max="3085" width="5.7109375" customWidth="1"/>
    <col min="3087" max="3087" width="6.5703125" customWidth="1"/>
    <col min="3088" max="3088" width="7.28515625" customWidth="1"/>
    <col min="3089" max="3089" width="7.140625" customWidth="1"/>
    <col min="3090" max="3090" width="11.140625" customWidth="1"/>
    <col min="3091" max="3091" width="5.42578125" customWidth="1"/>
    <col min="3092" max="3092" width="11" customWidth="1"/>
    <col min="3093" max="3093" width="7.140625" customWidth="1"/>
    <col min="3329" max="3329" width="4.28515625" customWidth="1"/>
    <col min="3331" max="3331" width="11.85546875" customWidth="1"/>
    <col min="3332" max="3332" width="10.140625" customWidth="1"/>
    <col min="3333" max="3333" width="10.7109375" customWidth="1"/>
    <col min="3334" max="3334" width="9.28515625" customWidth="1"/>
    <col min="3335" max="3335" width="10.28515625" customWidth="1"/>
    <col min="3336" max="3336" width="8.7109375" customWidth="1"/>
    <col min="3337" max="3337" width="11" customWidth="1"/>
    <col min="3338" max="3338" width="8.5703125" customWidth="1"/>
    <col min="3339" max="3339" width="8.28515625" customWidth="1"/>
    <col min="3340" max="3340" width="8.42578125" customWidth="1"/>
    <col min="3341" max="3341" width="5.7109375" customWidth="1"/>
    <col min="3343" max="3343" width="6.5703125" customWidth="1"/>
    <col min="3344" max="3344" width="7.28515625" customWidth="1"/>
    <col min="3345" max="3345" width="7.140625" customWidth="1"/>
    <col min="3346" max="3346" width="11.140625" customWidth="1"/>
    <col min="3347" max="3347" width="5.42578125" customWidth="1"/>
    <col min="3348" max="3348" width="11" customWidth="1"/>
    <col min="3349" max="3349" width="7.140625" customWidth="1"/>
    <col min="3585" max="3585" width="4.28515625" customWidth="1"/>
    <col min="3587" max="3587" width="11.85546875" customWidth="1"/>
    <col min="3588" max="3588" width="10.140625" customWidth="1"/>
    <col min="3589" max="3589" width="10.7109375" customWidth="1"/>
    <col min="3590" max="3590" width="9.28515625" customWidth="1"/>
    <col min="3591" max="3591" width="10.28515625" customWidth="1"/>
    <col min="3592" max="3592" width="8.7109375" customWidth="1"/>
    <col min="3593" max="3593" width="11" customWidth="1"/>
    <col min="3594" max="3594" width="8.5703125" customWidth="1"/>
    <col min="3595" max="3595" width="8.28515625" customWidth="1"/>
    <col min="3596" max="3596" width="8.42578125" customWidth="1"/>
    <col min="3597" max="3597" width="5.7109375" customWidth="1"/>
    <col min="3599" max="3599" width="6.5703125" customWidth="1"/>
    <col min="3600" max="3600" width="7.28515625" customWidth="1"/>
    <col min="3601" max="3601" width="7.140625" customWidth="1"/>
    <col min="3602" max="3602" width="11.140625" customWidth="1"/>
    <col min="3603" max="3603" width="5.42578125" customWidth="1"/>
    <col min="3604" max="3604" width="11" customWidth="1"/>
    <col min="3605" max="3605" width="7.140625" customWidth="1"/>
    <col min="3841" max="3841" width="4.28515625" customWidth="1"/>
    <col min="3843" max="3843" width="11.85546875" customWidth="1"/>
    <col min="3844" max="3844" width="10.140625" customWidth="1"/>
    <col min="3845" max="3845" width="10.7109375" customWidth="1"/>
    <col min="3846" max="3846" width="9.28515625" customWidth="1"/>
    <col min="3847" max="3847" width="10.28515625" customWidth="1"/>
    <col min="3848" max="3848" width="8.7109375" customWidth="1"/>
    <col min="3849" max="3849" width="11" customWidth="1"/>
    <col min="3850" max="3850" width="8.5703125" customWidth="1"/>
    <col min="3851" max="3851" width="8.28515625" customWidth="1"/>
    <col min="3852" max="3852" width="8.42578125" customWidth="1"/>
    <col min="3853" max="3853" width="5.7109375" customWidth="1"/>
    <col min="3855" max="3855" width="6.5703125" customWidth="1"/>
    <col min="3856" max="3856" width="7.28515625" customWidth="1"/>
    <col min="3857" max="3857" width="7.140625" customWidth="1"/>
    <col min="3858" max="3858" width="11.140625" customWidth="1"/>
    <col min="3859" max="3859" width="5.42578125" customWidth="1"/>
    <col min="3860" max="3860" width="11" customWidth="1"/>
    <col min="3861" max="3861" width="7.140625" customWidth="1"/>
    <col min="4097" max="4097" width="4.28515625" customWidth="1"/>
    <col min="4099" max="4099" width="11.85546875" customWidth="1"/>
    <col min="4100" max="4100" width="10.140625" customWidth="1"/>
    <col min="4101" max="4101" width="10.7109375" customWidth="1"/>
    <col min="4102" max="4102" width="9.28515625" customWidth="1"/>
    <col min="4103" max="4103" width="10.28515625" customWidth="1"/>
    <col min="4104" max="4104" width="8.7109375" customWidth="1"/>
    <col min="4105" max="4105" width="11" customWidth="1"/>
    <col min="4106" max="4106" width="8.5703125" customWidth="1"/>
    <col min="4107" max="4107" width="8.28515625" customWidth="1"/>
    <col min="4108" max="4108" width="8.42578125" customWidth="1"/>
    <col min="4109" max="4109" width="5.7109375" customWidth="1"/>
    <col min="4111" max="4111" width="6.5703125" customWidth="1"/>
    <col min="4112" max="4112" width="7.28515625" customWidth="1"/>
    <col min="4113" max="4113" width="7.140625" customWidth="1"/>
    <col min="4114" max="4114" width="11.140625" customWidth="1"/>
    <col min="4115" max="4115" width="5.42578125" customWidth="1"/>
    <col min="4116" max="4116" width="11" customWidth="1"/>
    <col min="4117" max="4117" width="7.140625" customWidth="1"/>
    <col min="4353" max="4353" width="4.28515625" customWidth="1"/>
    <col min="4355" max="4355" width="11.85546875" customWidth="1"/>
    <col min="4356" max="4356" width="10.140625" customWidth="1"/>
    <col min="4357" max="4357" width="10.7109375" customWidth="1"/>
    <col min="4358" max="4358" width="9.28515625" customWidth="1"/>
    <col min="4359" max="4359" width="10.28515625" customWidth="1"/>
    <col min="4360" max="4360" width="8.7109375" customWidth="1"/>
    <col min="4361" max="4361" width="11" customWidth="1"/>
    <col min="4362" max="4362" width="8.5703125" customWidth="1"/>
    <col min="4363" max="4363" width="8.28515625" customWidth="1"/>
    <col min="4364" max="4364" width="8.42578125" customWidth="1"/>
    <col min="4365" max="4365" width="5.7109375" customWidth="1"/>
    <col min="4367" max="4367" width="6.5703125" customWidth="1"/>
    <col min="4368" max="4368" width="7.28515625" customWidth="1"/>
    <col min="4369" max="4369" width="7.140625" customWidth="1"/>
    <col min="4370" max="4370" width="11.140625" customWidth="1"/>
    <col min="4371" max="4371" width="5.42578125" customWidth="1"/>
    <col min="4372" max="4372" width="11" customWidth="1"/>
    <col min="4373" max="4373" width="7.140625" customWidth="1"/>
    <col min="4609" max="4609" width="4.28515625" customWidth="1"/>
    <col min="4611" max="4611" width="11.85546875" customWidth="1"/>
    <col min="4612" max="4612" width="10.140625" customWidth="1"/>
    <col min="4613" max="4613" width="10.7109375" customWidth="1"/>
    <col min="4614" max="4614" width="9.28515625" customWidth="1"/>
    <col min="4615" max="4615" width="10.28515625" customWidth="1"/>
    <col min="4616" max="4616" width="8.7109375" customWidth="1"/>
    <col min="4617" max="4617" width="11" customWidth="1"/>
    <col min="4618" max="4618" width="8.5703125" customWidth="1"/>
    <col min="4619" max="4619" width="8.28515625" customWidth="1"/>
    <col min="4620" max="4620" width="8.42578125" customWidth="1"/>
    <col min="4621" max="4621" width="5.7109375" customWidth="1"/>
    <col min="4623" max="4623" width="6.5703125" customWidth="1"/>
    <col min="4624" max="4624" width="7.28515625" customWidth="1"/>
    <col min="4625" max="4625" width="7.140625" customWidth="1"/>
    <col min="4626" max="4626" width="11.140625" customWidth="1"/>
    <col min="4627" max="4627" width="5.42578125" customWidth="1"/>
    <col min="4628" max="4628" width="11" customWidth="1"/>
    <col min="4629" max="4629" width="7.140625" customWidth="1"/>
    <col min="4865" max="4865" width="4.28515625" customWidth="1"/>
    <col min="4867" max="4867" width="11.85546875" customWidth="1"/>
    <col min="4868" max="4868" width="10.140625" customWidth="1"/>
    <col min="4869" max="4869" width="10.7109375" customWidth="1"/>
    <col min="4870" max="4870" width="9.28515625" customWidth="1"/>
    <col min="4871" max="4871" width="10.28515625" customWidth="1"/>
    <col min="4872" max="4872" width="8.7109375" customWidth="1"/>
    <col min="4873" max="4873" width="11" customWidth="1"/>
    <col min="4874" max="4874" width="8.5703125" customWidth="1"/>
    <col min="4875" max="4875" width="8.28515625" customWidth="1"/>
    <col min="4876" max="4876" width="8.42578125" customWidth="1"/>
    <col min="4877" max="4877" width="5.7109375" customWidth="1"/>
    <col min="4879" max="4879" width="6.5703125" customWidth="1"/>
    <col min="4880" max="4880" width="7.28515625" customWidth="1"/>
    <col min="4881" max="4881" width="7.140625" customWidth="1"/>
    <col min="4882" max="4882" width="11.140625" customWidth="1"/>
    <col min="4883" max="4883" width="5.42578125" customWidth="1"/>
    <col min="4884" max="4884" width="11" customWidth="1"/>
    <col min="4885" max="4885" width="7.140625" customWidth="1"/>
    <col min="5121" max="5121" width="4.28515625" customWidth="1"/>
    <col min="5123" max="5123" width="11.85546875" customWidth="1"/>
    <col min="5124" max="5124" width="10.140625" customWidth="1"/>
    <col min="5125" max="5125" width="10.7109375" customWidth="1"/>
    <col min="5126" max="5126" width="9.28515625" customWidth="1"/>
    <col min="5127" max="5127" width="10.28515625" customWidth="1"/>
    <col min="5128" max="5128" width="8.7109375" customWidth="1"/>
    <col min="5129" max="5129" width="11" customWidth="1"/>
    <col min="5130" max="5130" width="8.5703125" customWidth="1"/>
    <col min="5131" max="5131" width="8.28515625" customWidth="1"/>
    <col min="5132" max="5132" width="8.42578125" customWidth="1"/>
    <col min="5133" max="5133" width="5.7109375" customWidth="1"/>
    <col min="5135" max="5135" width="6.5703125" customWidth="1"/>
    <col min="5136" max="5136" width="7.28515625" customWidth="1"/>
    <col min="5137" max="5137" width="7.140625" customWidth="1"/>
    <col min="5138" max="5138" width="11.140625" customWidth="1"/>
    <col min="5139" max="5139" width="5.42578125" customWidth="1"/>
    <col min="5140" max="5140" width="11" customWidth="1"/>
    <col min="5141" max="5141" width="7.140625" customWidth="1"/>
    <col min="5377" max="5377" width="4.28515625" customWidth="1"/>
    <col min="5379" max="5379" width="11.85546875" customWidth="1"/>
    <col min="5380" max="5380" width="10.140625" customWidth="1"/>
    <col min="5381" max="5381" width="10.7109375" customWidth="1"/>
    <col min="5382" max="5382" width="9.28515625" customWidth="1"/>
    <col min="5383" max="5383" width="10.28515625" customWidth="1"/>
    <col min="5384" max="5384" width="8.7109375" customWidth="1"/>
    <col min="5385" max="5385" width="11" customWidth="1"/>
    <col min="5386" max="5386" width="8.5703125" customWidth="1"/>
    <col min="5387" max="5387" width="8.28515625" customWidth="1"/>
    <col min="5388" max="5388" width="8.42578125" customWidth="1"/>
    <col min="5389" max="5389" width="5.7109375" customWidth="1"/>
    <col min="5391" max="5391" width="6.5703125" customWidth="1"/>
    <col min="5392" max="5392" width="7.28515625" customWidth="1"/>
    <col min="5393" max="5393" width="7.140625" customWidth="1"/>
    <col min="5394" max="5394" width="11.140625" customWidth="1"/>
    <col min="5395" max="5395" width="5.42578125" customWidth="1"/>
    <col min="5396" max="5396" width="11" customWidth="1"/>
    <col min="5397" max="5397" width="7.140625" customWidth="1"/>
    <col min="5633" max="5633" width="4.28515625" customWidth="1"/>
    <col min="5635" max="5635" width="11.85546875" customWidth="1"/>
    <col min="5636" max="5636" width="10.140625" customWidth="1"/>
    <col min="5637" max="5637" width="10.7109375" customWidth="1"/>
    <col min="5638" max="5638" width="9.28515625" customWidth="1"/>
    <col min="5639" max="5639" width="10.28515625" customWidth="1"/>
    <col min="5640" max="5640" width="8.7109375" customWidth="1"/>
    <col min="5641" max="5641" width="11" customWidth="1"/>
    <col min="5642" max="5642" width="8.5703125" customWidth="1"/>
    <col min="5643" max="5643" width="8.28515625" customWidth="1"/>
    <col min="5644" max="5644" width="8.42578125" customWidth="1"/>
    <col min="5645" max="5645" width="5.7109375" customWidth="1"/>
    <col min="5647" max="5647" width="6.5703125" customWidth="1"/>
    <col min="5648" max="5648" width="7.28515625" customWidth="1"/>
    <col min="5649" max="5649" width="7.140625" customWidth="1"/>
    <col min="5650" max="5650" width="11.140625" customWidth="1"/>
    <col min="5651" max="5651" width="5.42578125" customWidth="1"/>
    <col min="5652" max="5652" width="11" customWidth="1"/>
    <col min="5653" max="5653" width="7.140625" customWidth="1"/>
    <col min="5889" max="5889" width="4.28515625" customWidth="1"/>
    <col min="5891" max="5891" width="11.85546875" customWidth="1"/>
    <col min="5892" max="5892" width="10.140625" customWidth="1"/>
    <col min="5893" max="5893" width="10.7109375" customWidth="1"/>
    <col min="5894" max="5894" width="9.28515625" customWidth="1"/>
    <col min="5895" max="5895" width="10.28515625" customWidth="1"/>
    <col min="5896" max="5896" width="8.7109375" customWidth="1"/>
    <col min="5897" max="5897" width="11" customWidth="1"/>
    <col min="5898" max="5898" width="8.5703125" customWidth="1"/>
    <col min="5899" max="5899" width="8.28515625" customWidth="1"/>
    <col min="5900" max="5900" width="8.42578125" customWidth="1"/>
    <col min="5901" max="5901" width="5.7109375" customWidth="1"/>
    <col min="5903" max="5903" width="6.5703125" customWidth="1"/>
    <col min="5904" max="5904" width="7.28515625" customWidth="1"/>
    <col min="5905" max="5905" width="7.140625" customWidth="1"/>
    <col min="5906" max="5906" width="11.140625" customWidth="1"/>
    <col min="5907" max="5907" width="5.42578125" customWidth="1"/>
    <col min="5908" max="5908" width="11" customWidth="1"/>
    <col min="5909" max="5909" width="7.140625" customWidth="1"/>
    <col min="6145" max="6145" width="4.28515625" customWidth="1"/>
    <col min="6147" max="6147" width="11.85546875" customWidth="1"/>
    <col min="6148" max="6148" width="10.140625" customWidth="1"/>
    <col min="6149" max="6149" width="10.7109375" customWidth="1"/>
    <col min="6150" max="6150" width="9.28515625" customWidth="1"/>
    <col min="6151" max="6151" width="10.28515625" customWidth="1"/>
    <col min="6152" max="6152" width="8.7109375" customWidth="1"/>
    <col min="6153" max="6153" width="11" customWidth="1"/>
    <col min="6154" max="6154" width="8.5703125" customWidth="1"/>
    <col min="6155" max="6155" width="8.28515625" customWidth="1"/>
    <col min="6156" max="6156" width="8.42578125" customWidth="1"/>
    <col min="6157" max="6157" width="5.7109375" customWidth="1"/>
    <col min="6159" max="6159" width="6.5703125" customWidth="1"/>
    <col min="6160" max="6160" width="7.28515625" customWidth="1"/>
    <col min="6161" max="6161" width="7.140625" customWidth="1"/>
    <col min="6162" max="6162" width="11.140625" customWidth="1"/>
    <col min="6163" max="6163" width="5.42578125" customWidth="1"/>
    <col min="6164" max="6164" width="11" customWidth="1"/>
    <col min="6165" max="6165" width="7.140625" customWidth="1"/>
    <col min="6401" max="6401" width="4.28515625" customWidth="1"/>
    <col min="6403" max="6403" width="11.85546875" customWidth="1"/>
    <col min="6404" max="6404" width="10.140625" customWidth="1"/>
    <col min="6405" max="6405" width="10.7109375" customWidth="1"/>
    <col min="6406" max="6406" width="9.28515625" customWidth="1"/>
    <col min="6407" max="6407" width="10.28515625" customWidth="1"/>
    <col min="6408" max="6408" width="8.7109375" customWidth="1"/>
    <col min="6409" max="6409" width="11" customWidth="1"/>
    <col min="6410" max="6410" width="8.5703125" customWidth="1"/>
    <col min="6411" max="6411" width="8.28515625" customWidth="1"/>
    <col min="6412" max="6412" width="8.42578125" customWidth="1"/>
    <col min="6413" max="6413" width="5.7109375" customWidth="1"/>
    <col min="6415" max="6415" width="6.5703125" customWidth="1"/>
    <col min="6416" max="6416" width="7.28515625" customWidth="1"/>
    <col min="6417" max="6417" width="7.140625" customWidth="1"/>
    <col min="6418" max="6418" width="11.140625" customWidth="1"/>
    <col min="6419" max="6419" width="5.42578125" customWidth="1"/>
    <col min="6420" max="6420" width="11" customWidth="1"/>
    <col min="6421" max="6421" width="7.140625" customWidth="1"/>
    <col min="6657" max="6657" width="4.28515625" customWidth="1"/>
    <col min="6659" max="6659" width="11.85546875" customWidth="1"/>
    <col min="6660" max="6660" width="10.140625" customWidth="1"/>
    <col min="6661" max="6661" width="10.7109375" customWidth="1"/>
    <col min="6662" max="6662" width="9.28515625" customWidth="1"/>
    <col min="6663" max="6663" width="10.28515625" customWidth="1"/>
    <col min="6664" max="6664" width="8.7109375" customWidth="1"/>
    <col min="6665" max="6665" width="11" customWidth="1"/>
    <col min="6666" max="6666" width="8.5703125" customWidth="1"/>
    <col min="6667" max="6667" width="8.28515625" customWidth="1"/>
    <col min="6668" max="6668" width="8.42578125" customWidth="1"/>
    <col min="6669" max="6669" width="5.7109375" customWidth="1"/>
    <col min="6671" max="6671" width="6.5703125" customWidth="1"/>
    <col min="6672" max="6672" width="7.28515625" customWidth="1"/>
    <col min="6673" max="6673" width="7.140625" customWidth="1"/>
    <col min="6674" max="6674" width="11.140625" customWidth="1"/>
    <col min="6675" max="6675" width="5.42578125" customWidth="1"/>
    <col min="6676" max="6676" width="11" customWidth="1"/>
    <col min="6677" max="6677" width="7.140625" customWidth="1"/>
    <col min="6913" max="6913" width="4.28515625" customWidth="1"/>
    <col min="6915" max="6915" width="11.85546875" customWidth="1"/>
    <col min="6916" max="6916" width="10.140625" customWidth="1"/>
    <col min="6917" max="6917" width="10.7109375" customWidth="1"/>
    <col min="6918" max="6918" width="9.28515625" customWidth="1"/>
    <col min="6919" max="6919" width="10.28515625" customWidth="1"/>
    <col min="6920" max="6920" width="8.7109375" customWidth="1"/>
    <col min="6921" max="6921" width="11" customWidth="1"/>
    <col min="6922" max="6922" width="8.5703125" customWidth="1"/>
    <col min="6923" max="6923" width="8.28515625" customWidth="1"/>
    <col min="6924" max="6924" width="8.42578125" customWidth="1"/>
    <col min="6925" max="6925" width="5.7109375" customWidth="1"/>
    <col min="6927" max="6927" width="6.5703125" customWidth="1"/>
    <col min="6928" max="6928" width="7.28515625" customWidth="1"/>
    <col min="6929" max="6929" width="7.140625" customWidth="1"/>
    <col min="6930" max="6930" width="11.140625" customWidth="1"/>
    <col min="6931" max="6931" width="5.42578125" customWidth="1"/>
    <col min="6932" max="6932" width="11" customWidth="1"/>
    <col min="6933" max="6933" width="7.140625" customWidth="1"/>
    <col min="7169" max="7169" width="4.28515625" customWidth="1"/>
    <col min="7171" max="7171" width="11.85546875" customWidth="1"/>
    <col min="7172" max="7172" width="10.140625" customWidth="1"/>
    <col min="7173" max="7173" width="10.7109375" customWidth="1"/>
    <col min="7174" max="7174" width="9.28515625" customWidth="1"/>
    <col min="7175" max="7175" width="10.28515625" customWidth="1"/>
    <col min="7176" max="7176" width="8.7109375" customWidth="1"/>
    <col min="7177" max="7177" width="11" customWidth="1"/>
    <col min="7178" max="7178" width="8.5703125" customWidth="1"/>
    <col min="7179" max="7179" width="8.28515625" customWidth="1"/>
    <col min="7180" max="7180" width="8.42578125" customWidth="1"/>
    <col min="7181" max="7181" width="5.7109375" customWidth="1"/>
    <col min="7183" max="7183" width="6.5703125" customWidth="1"/>
    <col min="7184" max="7184" width="7.28515625" customWidth="1"/>
    <col min="7185" max="7185" width="7.140625" customWidth="1"/>
    <col min="7186" max="7186" width="11.140625" customWidth="1"/>
    <col min="7187" max="7187" width="5.42578125" customWidth="1"/>
    <col min="7188" max="7188" width="11" customWidth="1"/>
    <col min="7189" max="7189" width="7.140625" customWidth="1"/>
    <col min="7425" max="7425" width="4.28515625" customWidth="1"/>
    <col min="7427" max="7427" width="11.85546875" customWidth="1"/>
    <col min="7428" max="7428" width="10.140625" customWidth="1"/>
    <col min="7429" max="7429" width="10.7109375" customWidth="1"/>
    <col min="7430" max="7430" width="9.28515625" customWidth="1"/>
    <col min="7431" max="7431" width="10.28515625" customWidth="1"/>
    <col min="7432" max="7432" width="8.7109375" customWidth="1"/>
    <col min="7433" max="7433" width="11" customWidth="1"/>
    <col min="7434" max="7434" width="8.5703125" customWidth="1"/>
    <col min="7435" max="7435" width="8.28515625" customWidth="1"/>
    <col min="7436" max="7436" width="8.42578125" customWidth="1"/>
    <col min="7437" max="7437" width="5.7109375" customWidth="1"/>
    <col min="7439" max="7439" width="6.5703125" customWidth="1"/>
    <col min="7440" max="7440" width="7.28515625" customWidth="1"/>
    <col min="7441" max="7441" width="7.140625" customWidth="1"/>
    <col min="7442" max="7442" width="11.140625" customWidth="1"/>
    <col min="7443" max="7443" width="5.42578125" customWidth="1"/>
    <col min="7444" max="7444" width="11" customWidth="1"/>
    <col min="7445" max="7445" width="7.140625" customWidth="1"/>
    <col min="7681" max="7681" width="4.28515625" customWidth="1"/>
    <col min="7683" max="7683" width="11.85546875" customWidth="1"/>
    <col min="7684" max="7684" width="10.140625" customWidth="1"/>
    <col min="7685" max="7685" width="10.7109375" customWidth="1"/>
    <col min="7686" max="7686" width="9.28515625" customWidth="1"/>
    <col min="7687" max="7687" width="10.28515625" customWidth="1"/>
    <col min="7688" max="7688" width="8.7109375" customWidth="1"/>
    <col min="7689" max="7689" width="11" customWidth="1"/>
    <col min="7690" max="7690" width="8.5703125" customWidth="1"/>
    <col min="7691" max="7691" width="8.28515625" customWidth="1"/>
    <col min="7692" max="7692" width="8.42578125" customWidth="1"/>
    <col min="7693" max="7693" width="5.7109375" customWidth="1"/>
    <col min="7695" max="7695" width="6.5703125" customWidth="1"/>
    <col min="7696" max="7696" width="7.28515625" customWidth="1"/>
    <col min="7697" max="7697" width="7.140625" customWidth="1"/>
    <col min="7698" max="7698" width="11.140625" customWidth="1"/>
    <col min="7699" max="7699" width="5.42578125" customWidth="1"/>
    <col min="7700" max="7700" width="11" customWidth="1"/>
    <col min="7701" max="7701" width="7.140625" customWidth="1"/>
    <col min="7937" max="7937" width="4.28515625" customWidth="1"/>
    <col min="7939" max="7939" width="11.85546875" customWidth="1"/>
    <col min="7940" max="7940" width="10.140625" customWidth="1"/>
    <col min="7941" max="7941" width="10.7109375" customWidth="1"/>
    <col min="7942" max="7942" width="9.28515625" customWidth="1"/>
    <col min="7943" max="7943" width="10.28515625" customWidth="1"/>
    <col min="7944" max="7944" width="8.7109375" customWidth="1"/>
    <col min="7945" max="7945" width="11" customWidth="1"/>
    <col min="7946" max="7946" width="8.5703125" customWidth="1"/>
    <col min="7947" max="7947" width="8.28515625" customWidth="1"/>
    <col min="7948" max="7948" width="8.42578125" customWidth="1"/>
    <col min="7949" max="7949" width="5.7109375" customWidth="1"/>
    <col min="7951" max="7951" width="6.5703125" customWidth="1"/>
    <col min="7952" max="7952" width="7.28515625" customWidth="1"/>
    <col min="7953" max="7953" width="7.140625" customWidth="1"/>
    <col min="7954" max="7954" width="11.140625" customWidth="1"/>
    <col min="7955" max="7955" width="5.42578125" customWidth="1"/>
    <col min="7956" max="7956" width="11" customWidth="1"/>
    <col min="7957" max="7957" width="7.140625" customWidth="1"/>
    <col min="8193" max="8193" width="4.28515625" customWidth="1"/>
    <col min="8195" max="8195" width="11.85546875" customWidth="1"/>
    <col min="8196" max="8196" width="10.140625" customWidth="1"/>
    <col min="8197" max="8197" width="10.7109375" customWidth="1"/>
    <col min="8198" max="8198" width="9.28515625" customWidth="1"/>
    <col min="8199" max="8199" width="10.28515625" customWidth="1"/>
    <col min="8200" max="8200" width="8.7109375" customWidth="1"/>
    <col min="8201" max="8201" width="11" customWidth="1"/>
    <col min="8202" max="8202" width="8.5703125" customWidth="1"/>
    <col min="8203" max="8203" width="8.28515625" customWidth="1"/>
    <col min="8204" max="8204" width="8.42578125" customWidth="1"/>
    <col min="8205" max="8205" width="5.7109375" customWidth="1"/>
    <col min="8207" max="8207" width="6.5703125" customWidth="1"/>
    <col min="8208" max="8208" width="7.28515625" customWidth="1"/>
    <col min="8209" max="8209" width="7.140625" customWidth="1"/>
    <col min="8210" max="8210" width="11.140625" customWidth="1"/>
    <col min="8211" max="8211" width="5.42578125" customWidth="1"/>
    <col min="8212" max="8212" width="11" customWidth="1"/>
    <col min="8213" max="8213" width="7.140625" customWidth="1"/>
    <col min="8449" max="8449" width="4.28515625" customWidth="1"/>
    <col min="8451" max="8451" width="11.85546875" customWidth="1"/>
    <col min="8452" max="8452" width="10.140625" customWidth="1"/>
    <col min="8453" max="8453" width="10.7109375" customWidth="1"/>
    <col min="8454" max="8454" width="9.28515625" customWidth="1"/>
    <col min="8455" max="8455" width="10.28515625" customWidth="1"/>
    <col min="8456" max="8456" width="8.7109375" customWidth="1"/>
    <col min="8457" max="8457" width="11" customWidth="1"/>
    <col min="8458" max="8458" width="8.5703125" customWidth="1"/>
    <col min="8459" max="8459" width="8.28515625" customWidth="1"/>
    <col min="8460" max="8460" width="8.42578125" customWidth="1"/>
    <col min="8461" max="8461" width="5.7109375" customWidth="1"/>
    <col min="8463" max="8463" width="6.5703125" customWidth="1"/>
    <col min="8464" max="8464" width="7.28515625" customWidth="1"/>
    <col min="8465" max="8465" width="7.140625" customWidth="1"/>
    <col min="8466" max="8466" width="11.140625" customWidth="1"/>
    <col min="8467" max="8467" width="5.42578125" customWidth="1"/>
    <col min="8468" max="8468" width="11" customWidth="1"/>
    <col min="8469" max="8469" width="7.140625" customWidth="1"/>
    <col min="8705" max="8705" width="4.28515625" customWidth="1"/>
    <col min="8707" max="8707" width="11.85546875" customWidth="1"/>
    <col min="8708" max="8708" width="10.140625" customWidth="1"/>
    <col min="8709" max="8709" width="10.7109375" customWidth="1"/>
    <col min="8710" max="8710" width="9.28515625" customWidth="1"/>
    <col min="8711" max="8711" width="10.28515625" customWidth="1"/>
    <col min="8712" max="8712" width="8.7109375" customWidth="1"/>
    <col min="8713" max="8713" width="11" customWidth="1"/>
    <col min="8714" max="8714" width="8.5703125" customWidth="1"/>
    <col min="8715" max="8715" width="8.28515625" customWidth="1"/>
    <col min="8716" max="8716" width="8.42578125" customWidth="1"/>
    <col min="8717" max="8717" width="5.7109375" customWidth="1"/>
    <col min="8719" max="8719" width="6.5703125" customWidth="1"/>
    <col min="8720" max="8720" width="7.28515625" customWidth="1"/>
    <col min="8721" max="8721" width="7.140625" customWidth="1"/>
    <col min="8722" max="8722" width="11.140625" customWidth="1"/>
    <col min="8723" max="8723" width="5.42578125" customWidth="1"/>
    <col min="8724" max="8724" width="11" customWidth="1"/>
    <col min="8725" max="8725" width="7.140625" customWidth="1"/>
    <col min="8961" max="8961" width="4.28515625" customWidth="1"/>
    <col min="8963" max="8963" width="11.85546875" customWidth="1"/>
    <col min="8964" max="8964" width="10.140625" customWidth="1"/>
    <col min="8965" max="8965" width="10.7109375" customWidth="1"/>
    <col min="8966" max="8966" width="9.28515625" customWidth="1"/>
    <col min="8967" max="8967" width="10.28515625" customWidth="1"/>
    <col min="8968" max="8968" width="8.7109375" customWidth="1"/>
    <col min="8969" max="8969" width="11" customWidth="1"/>
    <col min="8970" max="8970" width="8.5703125" customWidth="1"/>
    <col min="8971" max="8971" width="8.28515625" customWidth="1"/>
    <col min="8972" max="8972" width="8.42578125" customWidth="1"/>
    <col min="8973" max="8973" width="5.7109375" customWidth="1"/>
    <col min="8975" max="8975" width="6.5703125" customWidth="1"/>
    <col min="8976" max="8976" width="7.28515625" customWidth="1"/>
    <col min="8977" max="8977" width="7.140625" customWidth="1"/>
    <col min="8978" max="8978" width="11.140625" customWidth="1"/>
    <col min="8979" max="8979" width="5.42578125" customWidth="1"/>
    <col min="8980" max="8980" width="11" customWidth="1"/>
    <col min="8981" max="8981" width="7.140625" customWidth="1"/>
    <col min="9217" max="9217" width="4.28515625" customWidth="1"/>
    <col min="9219" max="9219" width="11.85546875" customWidth="1"/>
    <col min="9220" max="9220" width="10.140625" customWidth="1"/>
    <col min="9221" max="9221" width="10.7109375" customWidth="1"/>
    <col min="9222" max="9222" width="9.28515625" customWidth="1"/>
    <col min="9223" max="9223" width="10.28515625" customWidth="1"/>
    <col min="9224" max="9224" width="8.7109375" customWidth="1"/>
    <col min="9225" max="9225" width="11" customWidth="1"/>
    <col min="9226" max="9226" width="8.5703125" customWidth="1"/>
    <col min="9227" max="9227" width="8.28515625" customWidth="1"/>
    <col min="9228" max="9228" width="8.42578125" customWidth="1"/>
    <col min="9229" max="9229" width="5.7109375" customWidth="1"/>
    <col min="9231" max="9231" width="6.5703125" customWidth="1"/>
    <col min="9232" max="9232" width="7.28515625" customWidth="1"/>
    <col min="9233" max="9233" width="7.140625" customWidth="1"/>
    <col min="9234" max="9234" width="11.140625" customWidth="1"/>
    <col min="9235" max="9235" width="5.42578125" customWidth="1"/>
    <col min="9236" max="9236" width="11" customWidth="1"/>
    <col min="9237" max="9237" width="7.140625" customWidth="1"/>
    <col min="9473" max="9473" width="4.28515625" customWidth="1"/>
    <col min="9475" max="9475" width="11.85546875" customWidth="1"/>
    <col min="9476" max="9476" width="10.140625" customWidth="1"/>
    <col min="9477" max="9477" width="10.7109375" customWidth="1"/>
    <col min="9478" max="9478" width="9.28515625" customWidth="1"/>
    <col min="9479" max="9479" width="10.28515625" customWidth="1"/>
    <col min="9480" max="9480" width="8.7109375" customWidth="1"/>
    <col min="9481" max="9481" width="11" customWidth="1"/>
    <col min="9482" max="9482" width="8.5703125" customWidth="1"/>
    <col min="9483" max="9483" width="8.28515625" customWidth="1"/>
    <col min="9484" max="9484" width="8.42578125" customWidth="1"/>
    <col min="9485" max="9485" width="5.7109375" customWidth="1"/>
    <col min="9487" max="9487" width="6.5703125" customWidth="1"/>
    <col min="9488" max="9488" width="7.28515625" customWidth="1"/>
    <col min="9489" max="9489" width="7.140625" customWidth="1"/>
    <col min="9490" max="9490" width="11.140625" customWidth="1"/>
    <col min="9491" max="9491" width="5.42578125" customWidth="1"/>
    <col min="9492" max="9492" width="11" customWidth="1"/>
    <col min="9493" max="9493" width="7.140625" customWidth="1"/>
    <col min="9729" max="9729" width="4.28515625" customWidth="1"/>
    <col min="9731" max="9731" width="11.85546875" customWidth="1"/>
    <col min="9732" max="9732" width="10.140625" customWidth="1"/>
    <col min="9733" max="9733" width="10.7109375" customWidth="1"/>
    <col min="9734" max="9734" width="9.28515625" customWidth="1"/>
    <col min="9735" max="9735" width="10.28515625" customWidth="1"/>
    <col min="9736" max="9736" width="8.7109375" customWidth="1"/>
    <col min="9737" max="9737" width="11" customWidth="1"/>
    <col min="9738" max="9738" width="8.5703125" customWidth="1"/>
    <col min="9739" max="9739" width="8.28515625" customWidth="1"/>
    <col min="9740" max="9740" width="8.42578125" customWidth="1"/>
    <col min="9741" max="9741" width="5.7109375" customWidth="1"/>
    <col min="9743" max="9743" width="6.5703125" customWidth="1"/>
    <col min="9744" max="9744" width="7.28515625" customWidth="1"/>
    <col min="9745" max="9745" width="7.140625" customWidth="1"/>
    <col min="9746" max="9746" width="11.140625" customWidth="1"/>
    <col min="9747" max="9747" width="5.42578125" customWidth="1"/>
    <col min="9748" max="9748" width="11" customWidth="1"/>
    <col min="9749" max="9749" width="7.140625" customWidth="1"/>
    <col min="9985" max="9985" width="4.28515625" customWidth="1"/>
    <col min="9987" max="9987" width="11.85546875" customWidth="1"/>
    <col min="9988" max="9988" width="10.140625" customWidth="1"/>
    <col min="9989" max="9989" width="10.7109375" customWidth="1"/>
    <col min="9990" max="9990" width="9.28515625" customWidth="1"/>
    <col min="9991" max="9991" width="10.28515625" customWidth="1"/>
    <col min="9992" max="9992" width="8.7109375" customWidth="1"/>
    <col min="9993" max="9993" width="11" customWidth="1"/>
    <col min="9994" max="9994" width="8.5703125" customWidth="1"/>
    <col min="9995" max="9995" width="8.28515625" customWidth="1"/>
    <col min="9996" max="9996" width="8.42578125" customWidth="1"/>
    <col min="9997" max="9997" width="5.7109375" customWidth="1"/>
    <col min="9999" max="9999" width="6.5703125" customWidth="1"/>
    <col min="10000" max="10000" width="7.28515625" customWidth="1"/>
    <col min="10001" max="10001" width="7.140625" customWidth="1"/>
    <col min="10002" max="10002" width="11.140625" customWidth="1"/>
    <col min="10003" max="10003" width="5.42578125" customWidth="1"/>
    <col min="10004" max="10004" width="11" customWidth="1"/>
    <col min="10005" max="10005" width="7.140625" customWidth="1"/>
    <col min="10241" max="10241" width="4.28515625" customWidth="1"/>
    <col min="10243" max="10243" width="11.85546875" customWidth="1"/>
    <col min="10244" max="10244" width="10.140625" customWidth="1"/>
    <col min="10245" max="10245" width="10.7109375" customWidth="1"/>
    <col min="10246" max="10246" width="9.28515625" customWidth="1"/>
    <col min="10247" max="10247" width="10.28515625" customWidth="1"/>
    <col min="10248" max="10248" width="8.7109375" customWidth="1"/>
    <col min="10249" max="10249" width="11" customWidth="1"/>
    <col min="10250" max="10250" width="8.5703125" customWidth="1"/>
    <col min="10251" max="10251" width="8.28515625" customWidth="1"/>
    <col min="10252" max="10252" width="8.42578125" customWidth="1"/>
    <col min="10253" max="10253" width="5.7109375" customWidth="1"/>
    <col min="10255" max="10255" width="6.5703125" customWidth="1"/>
    <col min="10256" max="10256" width="7.28515625" customWidth="1"/>
    <col min="10257" max="10257" width="7.140625" customWidth="1"/>
    <col min="10258" max="10258" width="11.140625" customWidth="1"/>
    <col min="10259" max="10259" width="5.42578125" customWidth="1"/>
    <col min="10260" max="10260" width="11" customWidth="1"/>
    <col min="10261" max="10261" width="7.140625" customWidth="1"/>
    <col min="10497" max="10497" width="4.28515625" customWidth="1"/>
    <col min="10499" max="10499" width="11.85546875" customWidth="1"/>
    <col min="10500" max="10500" width="10.140625" customWidth="1"/>
    <col min="10501" max="10501" width="10.7109375" customWidth="1"/>
    <col min="10502" max="10502" width="9.28515625" customWidth="1"/>
    <col min="10503" max="10503" width="10.28515625" customWidth="1"/>
    <col min="10504" max="10504" width="8.7109375" customWidth="1"/>
    <col min="10505" max="10505" width="11" customWidth="1"/>
    <col min="10506" max="10506" width="8.5703125" customWidth="1"/>
    <col min="10507" max="10507" width="8.28515625" customWidth="1"/>
    <col min="10508" max="10508" width="8.42578125" customWidth="1"/>
    <col min="10509" max="10509" width="5.7109375" customWidth="1"/>
    <col min="10511" max="10511" width="6.5703125" customWidth="1"/>
    <col min="10512" max="10512" width="7.28515625" customWidth="1"/>
    <col min="10513" max="10513" width="7.140625" customWidth="1"/>
    <col min="10514" max="10514" width="11.140625" customWidth="1"/>
    <col min="10515" max="10515" width="5.42578125" customWidth="1"/>
    <col min="10516" max="10516" width="11" customWidth="1"/>
    <col min="10517" max="10517" width="7.140625" customWidth="1"/>
    <col min="10753" max="10753" width="4.28515625" customWidth="1"/>
    <col min="10755" max="10755" width="11.85546875" customWidth="1"/>
    <col min="10756" max="10756" width="10.140625" customWidth="1"/>
    <col min="10757" max="10757" width="10.7109375" customWidth="1"/>
    <col min="10758" max="10758" width="9.28515625" customWidth="1"/>
    <col min="10759" max="10759" width="10.28515625" customWidth="1"/>
    <col min="10760" max="10760" width="8.7109375" customWidth="1"/>
    <col min="10761" max="10761" width="11" customWidth="1"/>
    <col min="10762" max="10762" width="8.5703125" customWidth="1"/>
    <col min="10763" max="10763" width="8.28515625" customWidth="1"/>
    <col min="10764" max="10764" width="8.42578125" customWidth="1"/>
    <col min="10765" max="10765" width="5.7109375" customWidth="1"/>
    <col min="10767" max="10767" width="6.5703125" customWidth="1"/>
    <col min="10768" max="10768" width="7.28515625" customWidth="1"/>
    <col min="10769" max="10769" width="7.140625" customWidth="1"/>
    <col min="10770" max="10770" width="11.140625" customWidth="1"/>
    <col min="10771" max="10771" width="5.42578125" customWidth="1"/>
    <col min="10772" max="10772" width="11" customWidth="1"/>
    <col min="10773" max="10773" width="7.140625" customWidth="1"/>
    <col min="11009" max="11009" width="4.28515625" customWidth="1"/>
    <col min="11011" max="11011" width="11.85546875" customWidth="1"/>
    <col min="11012" max="11012" width="10.140625" customWidth="1"/>
    <col min="11013" max="11013" width="10.7109375" customWidth="1"/>
    <col min="11014" max="11014" width="9.28515625" customWidth="1"/>
    <col min="11015" max="11015" width="10.28515625" customWidth="1"/>
    <col min="11016" max="11016" width="8.7109375" customWidth="1"/>
    <col min="11017" max="11017" width="11" customWidth="1"/>
    <col min="11018" max="11018" width="8.5703125" customWidth="1"/>
    <col min="11019" max="11019" width="8.28515625" customWidth="1"/>
    <col min="11020" max="11020" width="8.42578125" customWidth="1"/>
    <col min="11021" max="11021" width="5.7109375" customWidth="1"/>
    <col min="11023" max="11023" width="6.5703125" customWidth="1"/>
    <col min="11024" max="11024" width="7.28515625" customWidth="1"/>
    <col min="11025" max="11025" width="7.140625" customWidth="1"/>
    <col min="11026" max="11026" width="11.140625" customWidth="1"/>
    <col min="11027" max="11027" width="5.42578125" customWidth="1"/>
    <col min="11028" max="11028" width="11" customWidth="1"/>
    <col min="11029" max="11029" width="7.140625" customWidth="1"/>
    <col min="11265" max="11265" width="4.28515625" customWidth="1"/>
    <col min="11267" max="11267" width="11.85546875" customWidth="1"/>
    <col min="11268" max="11268" width="10.140625" customWidth="1"/>
    <col min="11269" max="11269" width="10.7109375" customWidth="1"/>
    <col min="11270" max="11270" width="9.28515625" customWidth="1"/>
    <col min="11271" max="11271" width="10.28515625" customWidth="1"/>
    <col min="11272" max="11272" width="8.7109375" customWidth="1"/>
    <col min="11273" max="11273" width="11" customWidth="1"/>
    <col min="11274" max="11274" width="8.5703125" customWidth="1"/>
    <col min="11275" max="11275" width="8.28515625" customWidth="1"/>
    <col min="11276" max="11276" width="8.42578125" customWidth="1"/>
    <col min="11277" max="11277" width="5.7109375" customWidth="1"/>
    <col min="11279" max="11279" width="6.5703125" customWidth="1"/>
    <col min="11280" max="11280" width="7.28515625" customWidth="1"/>
    <col min="11281" max="11281" width="7.140625" customWidth="1"/>
    <col min="11282" max="11282" width="11.140625" customWidth="1"/>
    <col min="11283" max="11283" width="5.42578125" customWidth="1"/>
    <col min="11284" max="11284" width="11" customWidth="1"/>
    <col min="11285" max="11285" width="7.140625" customWidth="1"/>
    <col min="11521" max="11521" width="4.28515625" customWidth="1"/>
    <col min="11523" max="11523" width="11.85546875" customWidth="1"/>
    <col min="11524" max="11524" width="10.140625" customWidth="1"/>
    <col min="11525" max="11525" width="10.7109375" customWidth="1"/>
    <col min="11526" max="11526" width="9.28515625" customWidth="1"/>
    <col min="11527" max="11527" width="10.28515625" customWidth="1"/>
    <col min="11528" max="11528" width="8.7109375" customWidth="1"/>
    <col min="11529" max="11529" width="11" customWidth="1"/>
    <col min="11530" max="11530" width="8.5703125" customWidth="1"/>
    <col min="11531" max="11531" width="8.28515625" customWidth="1"/>
    <col min="11532" max="11532" width="8.42578125" customWidth="1"/>
    <col min="11533" max="11533" width="5.7109375" customWidth="1"/>
    <col min="11535" max="11535" width="6.5703125" customWidth="1"/>
    <col min="11536" max="11536" width="7.28515625" customWidth="1"/>
    <col min="11537" max="11537" width="7.140625" customWidth="1"/>
    <col min="11538" max="11538" width="11.140625" customWidth="1"/>
    <col min="11539" max="11539" width="5.42578125" customWidth="1"/>
    <col min="11540" max="11540" width="11" customWidth="1"/>
    <col min="11541" max="11541" width="7.140625" customWidth="1"/>
    <col min="11777" max="11777" width="4.28515625" customWidth="1"/>
    <col min="11779" max="11779" width="11.85546875" customWidth="1"/>
    <col min="11780" max="11780" width="10.140625" customWidth="1"/>
    <col min="11781" max="11781" width="10.7109375" customWidth="1"/>
    <col min="11782" max="11782" width="9.28515625" customWidth="1"/>
    <col min="11783" max="11783" width="10.28515625" customWidth="1"/>
    <col min="11784" max="11784" width="8.7109375" customWidth="1"/>
    <col min="11785" max="11785" width="11" customWidth="1"/>
    <col min="11786" max="11786" width="8.5703125" customWidth="1"/>
    <col min="11787" max="11787" width="8.28515625" customWidth="1"/>
    <col min="11788" max="11788" width="8.42578125" customWidth="1"/>
    <col min="11789" max="11789" width="5.7109375" customWidth="1"/>
    <col min="11791" max="11791" width="6.5703125" customWidth="1"/>
    <col min="11792" max="11792" width="7.28515625" customWidth="1"/>
    <col min="11793" max="11793" width="7.140625" customWidth="1"/>
    <col min="11794" max="11794" width="11.140625" customWidth="1"/>
    <col min="11795" max="11795" width="5.42578125" customWidth="1"/>
    <col min="11796" max="11796" width="11" customWidth="1"/>
    <col min="11797" max="11797" width="7.140625" customWidth="1"/>
    <col min="12033" max="12033" width="4.28515625" customWidth="1"/>
    <col min="12035" max="12035" width="11.85546875" customWidth="1"/>
    <col min="12036" max="12036" width="10.140625" customWidth="1"/>
    <col min="12037" max="12037" width="10.7109375" customWidth="1"/>
    <col min="12038" max="12038" width="9.28515625" customWidth="1"/>
    <col min="12039" max="12039" width="10.28515625" customWidth="1"/>
    <col min="12040" max="12040" width="8.7109375" customWidth="1"/>
    <col min="12041" max="12041" width="11" customWidth="1"/>
    <col min="12042" max="12042" width="8.5703125" customWidth="1"/>
    <col min="12043" max="12043" width="8.28515625" customWidth="1"/>
    <col min="12044" max="12044" width="8.42578125" customWidth="1"/>
    <col min="12045" max="12045" width="5.7109375" customWidth="1"/>
    <col min="12047" max="12047" width="6.5703125" customWidth="1"/>
    <col min="12048" max="12048" width="7.28515625" customWidth="1"/>
    <col min="12049" max="12049" width="7.140625" customWidth="1"/>
    <col min="12050" max="12050" width="11.140625" customWidth="1"/>
    <col min="12051" max="12051" width="5.42578125" customWidth="1"/>
    <col min="12052" max="12052" width="11" customWidth="1"/>
    <col min="12053" max="12053" width="7.140625" customWidth="1"/>
    <col min="12289" max="12289" width="4.28515625" customWidth="1"/>
    <col min="12291" max="12291" width="11.85546875" customWidth="1"/>
    <col min="12292" max="12292" width="10.140625" customWidth="1"/>
    <col min="12293" max="12293" width="10.7109375" customWidth="1"/>
    <col min="12294" max="12294" width="9.28515625" customWidth="1"/>
    <col min="12295" max="12295" width="10.28515625" customWidth="1"/>
    <col min="12296" max="12296" width="8.7109375" customWidth="1"/>
    <col min="12297" max="12297" width="11" customWidth="1"/>
    <col min="12298" max="12298" width="8.5703125" customWidth="1"/>
    <col min="12299" max="12299" width="8.28515625" customWidth="1"/>
    <col min="12300" max="12300" width="8.42578125" customWidth="1"/>
    <col min="12301" max="12301" width="5.7109375" customWidth="1"/>
    <col min="12303" max="12303" width="6.5703125" customWidth="1"/>
    <col min="12304" max="12304" width="7.28515625" customWidth="1"/>
    <col min="12305" max="12305" width="7.140625" customWidth="1"/>
    <col min="12306" max="12306" width="11.140625" customWidth="1"/>
    <col min="12307" max="12307" width="5.42578125" customWidth="1"/>
    <col min="12308" max="12308" width="11" customWidth="1"/>
    <col min="12309" max="12309" width="7.140625" customWidth="1"/>
    <col min="12545" max="12545" width="4.28515625" customWidth="1"/>
    <col min="12547" max="12547" width="11.85546875" customWidth="1"/>
    <col min="12548" max="12548" width="10.140625" customWidth="1"/>
    <col min="12549" max="12549" width="10.7109375" customWidth="1"/>
    <col min="12550" max="12550" width="9.28515625" customWidth="1"/>
    <col min="12551" max="12551" width="10.28515625" customWidth="1"/>
    <col min="12552" max="12552" width="8.7109375" customWidth="1"/>
    <col min="12553" max="12553" width="11" customWidth="1"/>
    <col min="12554" max="12554" width="8.5703125" customWidth="1"/>
    <col min="12555" max="12555" width="8.28515625" customWidth="1"/>
    <col min="12556" max="12556" width="8.42578125" customWidth="1"/>
    <col min="12557" max="12557" width="5.7109375" customWidth="1"/>
    <col min="12559" max="12559" width="6.5703125" customWidth="1"/>
    <col min="12560" max="12560" width="7.28515625" customWidth="1"/>
    <col min="12561" max="12561" width="7.140625" customWidth="1"/>
    <col min="12562" max="12562" width="11.140625" customWidth="1"/>
    <col min="12563" max="12563" width="5.42578125" customWidth="1"/>
    <col min="12564" max="12564" width="11" customWidth="1"/>
    <col min="12565" max="12565" width="7.140625" customWidth="1"/>
    <col min="12801" max="12801" width="4.28515625" customWidth="1"/>
    <col min="12803" max="12803" width="11.85546875" customWidth="1"/>
    <col min="12804" max="12804" width="10.140625" customWidth="1"/>
    <col min="12805" max="12805" width="10.7109375" customWidth="1"/>
    <col min="12806" max="12806" width="9.28515625" customWidth="1"/>
    <col min="12807" max="12807" width="10.28515625" customWidth="1"/>
    <col min="12808" max="12808" width="8.7109375" customWidth="1"/>
    <col min="12809" max="12809" width="11" customWidth="1"/>
    <col min="12810" max="12810" width="8.5703125" customWidth="1"/>
    <col min="12811" max="12811" width="8.28515625" customWidth="1"/>
    <col min="12812" max="12812" width="8.42578125" customWidth="1"/>
    <col min="12813" max="12813" width="5.7109375" customWidth="1"/>
    <col min="12815" max="12815" width="6.5703125" customWidth="1"/>
    <col min="12816" max="12816" width="7.28515625" customWidth="1"/>
    <col min="12817" max="12817" width="7.140625" customWidth="1"/>
    <col min="12818" max="12818" width="11.140625" customWidth="1"/>
    <col min="12819" max="12819" width="5.42578125" customWidth="1"/>
    <col min="12820" max="12820" width="11" customWidth="1"/>
    <col min="12821" max="12821" width="7.140625" customWidth="1"/>
    <col min="13057" max="13057" width="4.28515625" customWidth="1"/>
    <col min="13059" max="13059" width="11.85546875" customWidth="1"/>
    <col min="13060" max="13060" width="10.140625" customWidth="1"/>
    <col min="13061" max="13061" width="10.7109375" customWidth="1"/>
    <col min="13062" max="13062" width="9.28515625" customWidth="1"/>
    <col min="13063" max="13063" width="10.28515625" customWidth="1"/>
    <col min="13064" max="13064" width="8.7109375" customWidth="1"/>
    <col min="13065" max="13065" width="11" customWidth="1"/>
    <col min="13066" max="13066" width="8.5703125" customWidth="1"/>
    <col min="13067" max="13067" width="8.28515625" customWidth="1"/>
    <col min="13068" max="13068" width="8.42578125" customWidth="1"/>
    <col min="13069" max="13069" width="5.7109375" customWidth="1"/>
    <col min="13071" max="13071" width="6.5703125" customWidth="1"/>
    <col min="13072" max="13072" width="7.28515625" customWidth="1"/>
    <col min="13073" max="13073" width="7.140625" customWidth="1"/>
    <col min="13074" max="13074" width="11.140625" customWidth="1"/>
    <col min="13075" max="13075" width="5.42578125" customWidth="1"/>
    <col min="13076" max="13076" width="11" customWidth="1"/>
    <col min="13077" max="13077" width="7.140625" customWidth="1"/>
    <col min="13313" max="13313" width="4.28515625" customWidth="1"/>
    <col min="13315" max="13315" width="11.85546875" customWidth="1"/>
    <col min="13316" max="13316" width="10.140625" customWidth="1"/>
    <col min="13317" max="13317" width="10.7109375" customWidth="1"/>
    <col min="13318" max="13318" width="9.28515625" customWidth="1"/>
    <col min="13319" max="13319" width="10.28515625" customWidth="1"/>
    <col min="13320" max="13320" width="8.7109375" customWidth="1"/>
    <col min="13321" max="13321" width="11" customWidth="1"/>
    <col min="13322" max="13322" width="8.5703125" customWidth="1"/>
    <col min="13323" max="13323" width="8.28515625" customWidth="1"/>
    <col min="13324" max="13324" width="8.42578125" customWidth="1"/>
    <col min="13325" max="13325" width="5.7109375" customWidth="1"/>
    <col min="13327" max="13327" width="6.5703125" customWidth="1"/>
    <col min="13328" max="13328" width="7.28515625" customWidth="1"/>
    <col min="13329" max="13329" width="7.140625" customWidth="1"/>
    <col min="13330" max="13330" width="11.140625" customWidth="1"/>
    <col min="13331" max="13331" width="5.42578125" customWidth="1"/>
    <col min="13332" max="13332" width="11" customWidth="1"/>
    <col min="13333" max="13333" width="7.140625" customWidth="1"/>
    <col min="13569" max="13569" width="4.28515625" customWidth="1"/>
    <col min="13571" max="13571" width="11.85546875" customWidth="1"/>
    <col min="13572" max="13572" width="10.140625" customWidth="1"/>
    <col min="13573" max="13573" width="10.7109375" customWidth="1"/>
    <col min="13574" max="13574" width="9.28515625" customWidth="1"/>
    <col min="13575" max="13575" width="10.28515625" customWidth="1"/>
    <col min="13576" max="13576" width="8.7109375" customWidth="1"/>
    <col min="13577" max="13577" width="11" customWidth="1"/>
    <col min="13578" max="13578" width="8.5703125" customWidth="1"/>
    <col min="13579" max="13579" width="8.28515625" customWidth="1"/>
    <col min="13580" max="13580" width="8.42578125" customWidth="1"/>
    <col min="13581" max="13581" width="5.7109375" customWidth="1"/>
    <col min="13583" max="13583" width="6.5703125" customWidth="1"/>
    <col min="13584" max="13584" width="7.28515625" customWidth="1"/>
    <col min="13585" max="13585" width="7.140625" customWidth="1"/>
    <col min="13586" max="13586" width="11.140625" customWidth="1"/>
    <col min="13587" max="13587" width="5.42578125" customWidth="1"/>
    <col min="13588" max="13588" width="11" customWidth="1"/>
    <col min="13589" max="13589" width="7.140625" customWidth="1"/>
    <col min="13825" max="13825" width="4.28515625" customWidth="1"/>
    <col min="13827" max="13827" width="11.85546875" customWidth="1"/>
    <col min="13828" max="13828" width="10.140625" customWidth="1"/>
    <col min="13829" max="13829" width="10.7109375" customWidth="1"/>
    <col min="13830" max="13830" width="9.28515625" customWidth="1"/>
    <col min="13831" max="13831" width="10.28515625" customWidth="1"/>
    <col min="13832" max="13832" width="8.7109375" customWidth="1"/>
    <col min="13833" max="13833" width="11" customWidth="1"/>
    <col min="13834" max="13834" width="8.5703125" customWidth="1"/>
    <col min="13835" max="13835" width="8.28515625" customWidth="1"/>
    <col min="13836" max="13836" width="8.42578125" customWidth="1"/>
    <col min="13837" max="13837" width="5.7109375" customWidth="1"/>
    <col min="13839" max="13839" width="6.5703125" customWidth="1"/>
    <col min="13840" max="13840" width="7.28515625" customWidth="1"/>
    <col min="13841" max="13841" width="7.140625" customWidth="1"/>
    <col min="13842" max="13842" width="11.140625" customWidth="1"/>
    <col min="13843" max="13843" width="5.42578125" customWidth="1"/>
    <col min="13844" max="13844" width="11" customWidth="1"/>
    <col min="13845" max="13845" width="7.140625" customWidth="1"/>
    <col min="14081" max="14081" width="4.28515625" customWidth="1"/>
    <col min="14083" max="14083" width="11.85546875" customWidth="1"/>
    <col min="14084" max="14084" width="10.140625" customWidth="1"/>
    <col min="14085" max="14085" width="10.7109375" customWidth="1"/>
    <col min="14086" max="14086" width="9.28515625" customWidth="1"/>
    <col min="14087" max="14087" width="10.28515625" customWidth="1"/>
    <col min="14088" max="14088" width="8.7109375" customWidth="1"/>
    <col min="14089" max="14089" width="11" customWidth="1"/>
    <col min="14090" max="14090" width="8.5703125" customWidth="1"/>
    <col min="14091" max="14091" width="8.28515625" customWidth="1"/>
    <col min="14092" max="14092" width="8.42578125" customWidth="1"/>
    <col min="14093" max="14093" width="5.7109375" customWidth="1"/>
    <col min="14095" max="14095" width="6.5703125" customWidth="1"/>
    <col min="14096" max="14096" width="7.28515625" customWidth="1"/>
    <col min="14097" max="14097" width="7.140625" customWidth="1"/>
    <col min="14098" max="14098" width="11.140625" customWidth="1"/>
    <col min="14099" max="14099" width="5.42578125" customWidth="1"/>
    <col min="14100" max="14100" width="11" customWidth="1"/>
    <col min="14101" max="14101" width="7.140625" customWidth="1"/>
    <col min="14337" max="14337" width="4.28515625" customWidth="1"/>
    <col min="14339" max="14339" width="11.85546875" customWidth="1"/>
    <col min="14340" max="14340" width="10.140625" customWidth="1"/>
    <col min="14341" max="14341" width="10.7109375" customWidth="1"/>
    <col min="14342" max="14342" width="9.28515625" customWidth="1"/>
    <col min="14343" max="14343" width="10.28515625" customWidth="1"/>
    <col min="14344" max="14344" width="8.7109375" customWidth="1"/>
    <col min="14345" max="14345" width="11" customWidth="1"/>
    <col min="14346" max="14346" width="8.5703125" customWidth="1"/>
    <col min="14347" max="14347" width="8.28515625" customWidth="1"/>
    <col min="14348" max="14348" width="8.42578125" customWidth="1"/>
    <col min="14349" max="14349" width="5.7109375" customWidth="1"/>
    <col min="14351" max="14351" width="6.5703125" customWidth="1"/>
    <col min="14352" max="14352" width="7.28515625" customWidth="1"/>
    <col min="14353" max="14353" width="7.140625" customWidth="1"/>
    <col min="14354" max="14354" width="11.140625" customWidth="1"/>
    <col min="14355" max="14355" width="5.42578125" customWidth="1"/>
    <col min="14356" max="14356" width="11" customWidth="1"/>
    <col min="14357" max="14357" width="7.140625" customWidth="1"/>
    <col min="14593" max="14593" width="4.28515625" customWidth="1"/>
    <col min="14595" max="14595" width="11.85546875" customWidth="1"/>
    <col min="14596" max="14596" width="10.140625" customWidth="1"/>
    <col min="14597" max="14597" width="10.7109375" customWidth="1"/>
    <col min="14598" max="14598" width="9.28515625" customWidth="1"/>
    <col min="14599" max="14599" width="10.28515625" customWidth="1"/>
    <col min="14600" max="14600" width="8.7109375" customWidth="1"/>
    <col min="14601" max="14601" width="11" customWidth="1"/>
    <col min="14602" max="14602" width="8.5703125" customWidth="1"/>
    <col min="14603" max="14603" width="8.28515625" customWidth="1"/>
    <col min="14604" max="14604" width="8.42578125" customWidth="1"/>
    <col min="14605" max="14605" width="5.7109375" customWidth="1"/>
    <col min="14607" max="14607" width="6.5703125" customWidth="1"/>
    <col min="14608" max="14608" width="7.28515625" customWidth="1"/>
    <col min="14609" max="14609" width="7.140625" customWidth="1"/>
    <col min="14610" max="14610" width="11.140625" customWidth="1"/>
    <col min="14611" max="14611" width="5.42578125" customWidth="1"/>
    <col min="14612" max="14612" width="11" customWidth="1"/>
    <col min="14613" max="14613" width="7.140625" customWidth="1"/>
    <col min="14849" max="14849" width="4.28515625" customWidth="1"/>
    <col min="14851" max="14851" width="11.85546875" customWidth="1"/>
    <col min="14852" max="14852" width="10.140625" customWidth="1"/>
    <col min="14853" max="14853" width="10.7109375" customWidth="1"/>
    <col min="14854" max="14854" width="9.28515625" customWidth="1"/>
    <col min="14855" max="14855" width="10.28515625" customWidth="1"/>
    <col min="14856" max="14856" width="8.7109375" customWidth="1"/>
    <col min="14857" max="14857" width="11" customWidth="1"/>
    <col min="14858" max="14858" width="8.5703125" customWidth="1"/>
    <col min="14859" max="14859" width="8.28515625" customWidth="1"/>
    <col min="14860" max="14860" width="8.42578125" customWidth="1"/>
    <col min="14861" max="14861" width="5.7109375" customWidth="1"/>
    <col min="14863" max="14863" width="6.5703125" customWidth="1"/>
    <col min="14864" max="14864" width="7.28515625" customWidth="1"/>
    <col min="14865" max="14865" width="7.140625" customWidth="1"/>
    <col min="14866" max="14866" width="11.140625" customWidth="1"/>
    <col min="14867" max="14867" width="5.42578125" customWidth="1"/>
    <col min="14868" max="14868" width="11" customWidth="1"/>
    <col min="14869" max="14869" width="7.140625" customWidth="1"/>
    <col min="15105" max="15105" width="4.28515625" customWidth="1"/>
    <col min="15107" max="15107" width="11.85546875" customWidth="1"/>
    <col min="15108" max="15108" width="10.140625" customWidth="1"/>
    <col min="15109" max="15109" width="10.7109375" customWidth="1"/>
    <col min="15110" max="15110" width="9.28515625" customWidth="1"/>
    <col min="15111" max="15111" width="10.28515625" customWidth="1"/>
    <col min="15112" max="15112" width="8.7109375" customWidth="1"/>
    <col min="15113" max="15113" width="11" customWidth="1"/>
    <col min="15114" max="15114" width="8.5703125" customWidth="1"/>
    <col min="15115" max="15115" width="8.28515625" customWidth="1"/>
    <col min="15116" max="15116" width="8.42578125" customWidth="1"/>
    <col min="15117" max="15117" width="5.7109375" customWidth="1"/>
    <col min="15119" max="15119" width="6.5703125" customWidth="1"/>
    <col min="15120" max="15120" width="7.28515625" customWidth="1"/>
    <col min="15121" max="15121" width="7.140625" customWidth="1"/>
    <col min="15122" max="15122" width="11.140625" customWidth="1"/>
    <col min="15123" max="15123" width="5.42578125" customWidth="1"/>
    <col min="15124" max="15124" width="11" customWidth="1"/>
    <col min="15125" max="15125" width="7.140625" customWidth="1"/>
    <col min="15361" max="15361" width="4.28515625" customWidth="1"/>
    <col min="15363" max="15363" width="11.85546875" customWidth="1"/>
    <col min="15364" max="15364" width="10.140625" customWidth="1"/>
    <col min="15365" max="15365" width="10.7109375" customWidth="1"/>
    <col min="15366" max="15366" width="9.28515625" customWidth="1"/>
    <col min="15367" max="15367" width="10.28515625" customWidth="1"/>
    <col min="15368" max="15368" width="8.7109375" customWidth="1"/>
    <col min="15369" max="15369" width="11" customWidth="1"/>
    <col min="15370" max="15370" width="8.5703125" customWidth="1"/>
    <col min="15371" max="15371" width="8.28515625" customWidth="1"/>
    <col min="15372" max="15372" width="8.42578125" customWidth="1"/>
    <col min="15373" max="15373" width="5.7109375" customWidth="1"/>
    <col min="15375" max="15375" width="6.5703125" customWidth="1"/>
    <col min="15376" max="15376" width="7.28515625" customWidth="1"/>
    <col min="15377" max="15377" width="7.140625" customWidth="1"/>
    <col min="15378" max="15378" width="11.140625" customWidth="1"/>
    <col min="15379" max="15379" width="5.42578125" customWidth="1"/>
    <col min="15380" max="15380" width="11" customWidth="1"/>
    <col min="15381" max="15381" width="7.140625" customWidth="1"/>
    <col min="15617" max="15617" width="4.28515625" customWidth="1"/>
    <col min="15619" max="15619" width="11.85546875" customWidth="1"/>
    <col min="15620" max="15620" width="10.140625" customWidth="1"/>
    <col min="15621" max="15621" width="10.7109375" customWidth="1"/>
    <col min="15622" max="15622" width="9.28515625" customWidth="1"/>
    <col min="15623" max="15623" width="10.28515625" customWidth="1"/>
    <col min="15624" max="15624" width="8.7109375" customWidth="1"/>
    <col min="15625" max="15625" width="11" customWidth="1"/>
    <col min="15626" max="15626" width="8.5703125" customWidth="1"/>
    <col min="15627" max="15627" width="8.28515625" customWidth="1"/>
    <col min="15628" max="15628" width="8.42578125" customWidth="1"/>
    <col min="15629" max="15629" width="5.7109375" customWidth="1"/>
    <col min="15631" max="15631" width="6.5703125" customWidth="1"/>
    <col min="15632" max="15632" width="7.28515625" customWidth="1"/>
    <col min="15633" max="15633" width="7.140625" customWidth="1"/>
    <col min="15634" max="15634" width="11.140625" customWidth="1"/>
    <col min="15635" max="15635" width="5.42578125" customWidth="1"/>
    <col min="15636" max="15636" width="11" customWidth="1"/>
    <col min="15637" max="15637" width="7.140625" customWidth="1"/>
    <col min="15873" max="15873" width="4.28515625" customWidth="1"/>
    <col min="15875" max="15875" width="11.85546875" customWidth="1"/>
    <col min="15876" max="15876" width="10.140625" customWidth="1"/>
    <col min="15877" max="15877" width="10.7109375" customWidth="1"/>
    <col min="15878" max="15878" width="9.28515625" customWidth="1"/>
    <col min="15879" max="15879" width="10.28515625" customWidth="1"/>
    <col min="15880" max="15880" width="8.7109375" customWidth="1"/>
    <col min="15881" max="15881" width="11" customWidth="1"/>
    <col min="15882" max="15882" width="8.5703125" customWidth="1"/>
    <col min="15883" max="15883" width="8.28515625" customWidth="1"/>
    <col min="15884" max="15884" width="8.42578125" customWidth="1"/>
    <col min="15885" max="15885" width="5.7109375" customWidth="1"/>
    <col min="15887" max="15887" width="6.5703125" customWidth="1"/>
    <col min="15888" max="15888" width="7.28515625" customWidth="1"/>
    <col min="15889" max="15889" width="7.140625" customWidth="1"/>
    <col min="15890" max="15890" width="11.140625" customWidth="1"/>
    <col min="15891" max="15891" width="5.42578125" customWidth="1"/>
    <col min="15892" max="15892" width="11" customWidth="1"/>
    <col min="15893" max="15893" width="7.140625" customWidth="1"/>
    <col min="16129" max="16129" width="4.28515625" customWidth="1"/>
    <col min="16131" max="16131" width="11.85546875" customWidth="1"/>
    <col min="16132" max="16132" width="10.140625" customWidth="1"/>
    <col min="16133" max="16133" width="10.7109375" customWidth="1"/>
    <col min="16134" max="16134" width="9.28515625" customWidth="1"/>
    <col min="16135" max="16135" width="10.28515625" customWidth="1"/>
    <col min="16136" max="16136" width="8.7109375" customWidth="1"/>
    <col min="16137" max="16137" width="11" customWidth="1"/>
    <col min="16138" max="16138" width="8.5703125" customWidth="1"/>
    <col min="16139" max="16139" width="8.28515625" customWidth="1"/>
    <col min="16140" max="16140" width="8.42578125" customWidth="1"/>
    <col min="16141" max="16141" width="5.7109375" customWidth="1"/>
    <col min="16143" max="16143" width="6.5703125" customWidth="1"/>
    <col min="16144" max="16144" width="7.28515625" customWidth="1"/>
    <col min="16145" max="16145" width="7.140625" customWidth="1"/>
    <col min="16146" max="16146" width="11.140625" customWidth="1"/>
    <col min="16147" max="16147" width="5.42578125" customWidth="1"/>
    <col min="16148" max="16148" width="11" customWidth="1"/>
    <col min="16149" max="16149" width="7.140625" customWidth="1"/>
  </cols>
  <sheetData>
    <row r="1" spans="1:21" ht="16.5" customHeight="1">
      <c r="A1" s="535" t="s">
        <v>678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</row>
    <row r="2" spans="1:21" ht="18" customHeight="1">
      <c r="A2" s="535" t="s">
        <v>810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</row>
    <row r="3" spans="1:21" ht="18" customHeight="1">
      <c r="A3" s="293"/>
      <c r="B3" s="293"/>
      <c r="C3" s="293"/>
      <c r="D3" s="293"/>
      <c r="E3" s="293"/>
      <c r="F3" s="293"/>
      <c r="G3" s="293"/>
      <c r="H3" s="293"/>
      <c r="I3" s="535" t="s">
        <v>807</v>
      </c>
      <c r="J3" s="535"/>
      <c r="K3" s="535"/>
      <c r="L3" s="535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5" customHeight="1">
      <c r="A4" s="535" t="s">
        <v>593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</row>
    <row r="5" spans="1:21" ht="18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8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3.5">
      <c r="A7" s="78" t="s">
        <v>215</v>
      </c>
      <c r="B7" s="79"/>
      <c r="C7" s="80" t="s">
        <v>594</v>
      </c>
      <c r="D7" s="79"/>
      <c r="E7" s="78"/>
      <c r="F7" s="81"/>
      <c r="G7" s="81"/>
      <c r="H7" s="8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3.5">
      <c r="A8" s="78" t="s">
        <v>216</v>
      </c>
      <c r="B8" s="79"/>
      <c r="C8" s="80" t="s">
        <v>595</v>
      </c>
      <c r="D8" s="79"/>
      <c r="E8" s="78"/>
      <c r="F8" s="81"/>
      <c r="G8" s="81"/>
      <c r="H8" s="81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3.5">
      <c r="A9" s="78" t="s">
        <v>73</v>
      </c>
      <c r="B9" s="79"/>
      <c r="C9" s="80" t="s">
        <v>596</v>
      </c>
      <c r="D9" s="79"/>
      <c r="E9" s="78"/>
      <c r="F9" s="81"/>
      <c r="G9" s="81"/>
      <c r="H9" s="81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5" customHeight="1">
      <c r="A11" s="527" t="s">
        <v>1</v>
      </c>
      <c r="B11" s="525" t="s">
        <v>74</v>
      </c>
      <c r="C11" s="526"/>
      <c r="D11" s="527" t="s">
        <v>75</v>
      </c>
      <c r="E11" s="525" t="s">
        <v>76</v>
      </c>
      <c r="F11" s="534"/>
      <c r="G11" s="526"/>
      <c r="H11" s="527" t="s">
        <v>77</v>
      </c>
      <c r="I11" s="527" t="s">
        <v>78</v>
      </c>
      <c r="J11" s="527" t="s">
        <v>79</v>
      </c>
      <c r="K11" s="527" t="s">
        <v>80</v>
      </c>
      <c r="L11" s="527" t="s">
        <v>79</v>
      </c>
      <c r="M11" s="530" t="s">
        <v>811</v>
      </c>
      <c r="N11" s="531"/>
      <c r="O11" s="525" t="s">
        <v>81</v>
      </c>
      <c r="P11" s="534"/>
      <c r="Q11" s="534"/>
      <c r="R11" s="526"/>
      <c r="S11" s="530" t="s">
        <v>812</v>
      </c>
      <c r="T11" s="531"/>
      <c r="U11" s="522" t="s">
        <v>82</v>
      </c>
    </row>
    <row r="12" spans="1:21" ht="15" customHeight="1">
      <c r="A12" s="528"/>
      <c r="B12" s="522" t="s">
        <v>83</v>
      </c>
      <c r="C12" s="522" t="s">
        <v>84</v>
      </c>
      <c r="D12" s="528"/>
      <c r="E12" s="527" t="s">
        <v>85</v>
      </c>
      <c r="F12" s="527" t="s">
        <v>86</v>
      </c>
      <c r="G12" s="522" t="s">
        <v>87</v>
      </c>
      <c r="H12" s="528"/>
      <c r="I12" s="528"/>
      <c r="J12" s="528"/>
      <c r="K12" s="528"/>
      <c r="L12" s="528"/>
      <c r="M12" s="532"/>
      <c r="N12" s="533"/>
      <c r="O12" s="525" t="s">
        <v>5</v>
      </c>
      <c r="P12" s="526"/>
      <c r="Q12" s="525" t="s">
        <v>6</v>
      </c>
      <c r="R12" s="526"/>
      <c r="S12" s="532"/>
      <c r="T12" s="533"/>
      <c r="U12" s="523"/>
    </row>
    <row r="13" spans="1:21" ht="15" customHeight="1">
      <c r="A13" s="529"/>
      <c r="B13" s="524"/>
      <c r="C13" s="524"/>
      <c r="D13" s="529"/>
      <c r="E13" s="529"/>
      <c r="F13" s="529"/>
      <c r="G13" s="524"/>
      <c r="H13" s="529"/>
      <c r="I13" s="529"/>
      <c r="J13" s="529"/>
      <c r="K13" s="529"/>
      <c r="L13" s="529"/>
      <c r="M13" s="61" t="s">
        <v>88</v>
      </c>
      <c r="N13" s="61" t="s">
        <v>89</v>
      </c>
      <c r="O13" s="61" t="s">
        <v>88</v>
      </c>
      <c r="P13" s="61" t="s">
        <v>89</v>
      </c>
      <c r="Q13" s="61" t="s">
        <v>88</v>
      </c>
      <c r="R13" s="61" t="s">
        <v>89</v>
      </c>
      <c r="S13" s="61" t="s">
        <v>88</v>
      </c>
      <c r="T13" s="61" t="s">
        <v>89</v>
      </c>
      <c r="U13" s="524"/>
    </row>
    <row r="14" spans="1:2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  <c r="I14" s="61">
        <v>9</v>
      </c>
      <c r="J14" s="61">
        <v>10</v>
      </c>
      <c r="K14" s="61">
        <v>11</v>
      </c>
      <c r="L14" s="61">
        <v>12</v>
      </c>
      <c r="M14" s="61">
        <v>13</v>
      </c>
      <c r="N14" s="61">
        <v>14</v>
      </c>
      <c r="O14" s="61">
        <v>15</v>
      </c>
      <c r="P14" s="61">
        <v>16</v>
      </c>
      <c r="Q14" s="61">
        <v>17</v>
      </c>
      <c r="R14" s="61">
        <v>18</v>
      </c>
      <c r="S14" s="61">
        <v>19</v>
      </c>
      <c r="T14" s="61">
        <v>20</v>
      </c>
      <c r="U14" s="61">
        <v>21</v>
      </c>
    </row>
    <row r="15" spans="1:21" ht="24.75" customHeight="1">
      <c r="A15" s="268" t="s">
        <v>665</v>
      </c>
      <c r="B15" s="63"/>
      <c r="C15" s="277"/>
      <c r="D15" s="281"/>
      <c r="E15" s="280"/>
      <c r="F15" s="268"/>
      <c r="G15" s="62"/>
      <c r="H15" s="268"/>
      <c r="I15" s="68"/>
      <c r="J15" s="268"/>
      <c r="K15" s="268"/>
      <c r="L15" s="268"/>
      <c r="M15" s="268"/>
      <c r="N15" s="268"/>
      <c r="O15" s="268"/>
      <c r="P15" s="268"/>
      <c r="Q15" s="282"/>
      <c r="R15" s="283"/>
      <c r="S15" s="284"/>
      <c r="T15" s="70"/>
      <c r="U15" s="61"/>
    </row>
    <row r="16" spans="1:21" ht="24.75" customHeight="1">
      <c r="A16" s="269" t="s">
        <v>249</v>
      </c>
      <c r="B16" s="63"/>
      <c r="C16" s="278"/>
      <c r="D16" s="281"/>
      <c r="E16" s="280"/>
      <c r="F16" s="268"/>
      <c r="G16" s="62"/>
      <c r="H16" s="268"/>
      <c r="I16" s="68"/>
      <c r="J16" s="268"/>
      <c r="K16" s="268"/>
      <c r="L16" s="268"/>
      <c r="M16" s="268"/>
      <c r="N16" s="268"/>
      <c r="O16" s="268"/>
      <c r="P16" s="268"/>
      <c r="Q16" s="282"/>
      <c r="R16" s="283"/>
      <c r="S16" s="282"/>
      <c r="T16" s="70"/>
      <c r="U16" s="61"/>
    </row>
    <row r="17" spans="1:23" ht="24.75" customHeight="1">
      <c r="A17" s="269" t="s">
        <v>249</v>
      </c>
      <c r="B17" s="63"/>
      <c r="C17" s="278"/>
      <c r="D17" s="281"/>
      <c r="E17" s="280"/>
      <c r="F17" s="268"/>
      <c r="G17" s="62"/>
      <c r="H17" s="268"/>
      <c r="I17" s="68"/>
      <c r="J17" s="268"/>
      <c r="K17" s="268"/>
      <c r="L17" s="268"/>
      <c r="M17" s="268"/>
      <c r="N17" s="268"/>
      <c r="O17" s="268"/>
      <c r="P17" s="268"/>
      <c r="Q17" s="282"/>
      <c r="R17" s="283"/>
      <c r="S17" s="282"/>
      <c r="T17" s="70"/>
      <c r="U17" s="61"/>
    </row>
    <row r="18" spans="1:23" ht="30" customHeight="1">
      <c r="A18" s="268" t="s">
        <v>666</v>
      </c>
      <c r="B18" s="63"/>
      <c r="C18" s="279"/>
      <c r="D18" s="65"/>
      <c r="E18" s="66"/>
      <c r="F18" s="65"/>
      <c r="G18" s="62"/>
      <c r="H18" s="67"/>
      <c r="I18" s="68"/>
      <c r="J18" s="67"/>
      <c r="K18" s="67"/>
      <c r="L18" s="67"/>
      <c r="M18" s="62"/>
      <c r="N18" s="62"/>
      <c r="O18" s="62"/>
      <c r="P18" s="62"/>
      <c r="Q18" s="69"/>
      <c r="R18" s="70"/>
      <c r="S18" s="69"/>
      <c r="T18" s="70"/>
      <c r="U18" s="71"/>
      <c r="W18" s="276"/>
    </row>
    <row r="19" spans="1:23" ht="14.25" customHeight="1">
      <c r="A19" s="269"/>
      <c r="B19" s="63"/>
      <c r="C19" s="64"/>
      <c r="D19" s="72"/>
      <c r="E19" s="66"/>
      <c r="F19" s="251"/>
      <c r="G19" s="62"/>
      <c r="H19" s="67"/>
      <c r="I19" s="270"/>
      <c r="J19" s="67"/>
      <c r="K19" s="67"/>
      <c r="L19" s="67"/>
      <c r="M19" s="62"/>
      <c r="N19" s="62"/>
      <c r="O19" s="62"/>
      <c r="P19" s="62"/>
      <c r="Q19" s="69"/>
      <c r="R19" s="70"/>
      <c r="S19" s="69"/>
      <c r="T19" s="70"/>
      <c r="U19" s="71"/>
      <c r="W19" s="276"/>
    </row>
    <row r="20" spans="1:23" ht="21.75" customHeight="1">
      <c r="A20" s="518" t="s">
        <v>92</v>
      </c>
      <c r="B20" s="519"/>
      <c r="C20" s="519"/>
      <c r="D20" s="519"/>
      <c r="E20" s="519"/>
      <c r="F20" s="519"/>
      <c r="G20" s="519"/>
      <c r="H20" s="520"/>
      <c r="I20" s="67"/>
      <c r="J20" s="67"/>
      <c r="K20" s="67"/>
      <c r="L20" s="67"/>
      <c r="M20" s="73">
        <v>0</v>
      </c>
      <c r="N20" s="73">
        <v>0</v>
      </c>
      <c r="O20" s="73">
        <v>0</v>
      </c>
      <c r="P20" s="73">
        <v>0</v>
      </c>
      <c r="Q20" s="74">
        <f>SUM(Q15:Q19)</f>
        <v>0</v>
      </c>
      <c r="R20" s="74">
        <f>SUM(R15:R19)</f>
        <v>0</v>
      </c>
      <c r="S20" s="74">
        <f>SUM(S15:S19)</f>
        <v>0</v>
      </c>
      <c r="T20" s="74">
        <f>SUM(T15:T19)</f>
        <v>0</v>
      </c>
      <c r="U20" s="71"/>
      <c r="W20" s="276"/>
    </row>
    <row r="21" spans="1:2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W21" s="276"/>
    </row>
    <row r="22" spans="1:23">
      <c r="A22" s="60"/>
      <c r="B22" s="60"/>
      <c r="C22" s="521" t="s">
        <v>93</v>
      </c>
      <c r="D22" s="521"/>
      <c r="E22" s="521"/>
      <c r="F22" s="60"/>
      <c r="G22" s="60"/>
      <c r="H22" s="60"/>
      <c r="I22" s="60"/>
      <c r="J22" s="60"/>
      <c r="K22" s="60"/>
      <c r="L22" s="60"/>
      <c r="M22" s="60"/>
      <c r="N22" s="60"/>
      <c r="O22" s="75"/>
      <c r="P22" s="515" t="s">
        <v>690</v>
      </c>
      <c r="Q22" s="515"/>
      <c r="R22" s="515"/>
      <c r="S22" s="515"/>
      <c r="T22" s="515"/>
      <c r="U22" s="60"/>
      <c r="W22" s="276"/>
    </row>
    <row r="23" spans="1:23">
      <c r="A23" s="60"/>
      <c r="B23" s="60"/>
      <c r="C23" s="515" t="s">
        <v>213</v>
      </c>
      <c r="D23" s="515"/>
      <c r="E23" s="515"/>
      <c r="F23" s="60"/>
      <c r="G23" s="60"/>
      <c r="H23" s="60"/>
      <c r="I23" s="60"/>
      <c r="J23" s="60"/>
      <c r="K23" s="60"/>
      <c r="L23" s="60"/>
      <c r="M23" s="60"/>
      <c r="N23" s="60"/>
      <c r="O23" s="75"/>
      <c r="P23" s="515" t="s">
        <v>94</v>
      </c>
      <c r="Q23" s="515"/>
      <c r="R23" s="515"/>
      <c r="S23" s="515"/>
      <c r="T23" s="515"/>
      <c r="U23" s="60"/>
      <c r="W23" s="276"/>
    </row>
    <row r="24" spans="1:23">
      <c r="A24" s="60"/>
      <c r="B24" s="60"/>
      <c r="C24" s="75"/>
      <c r="D24" s="75"/>
      <c r="E24" s="75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W24" s="276"/>
    </row>
    <row r="25" spans="1:23">
      <c r="A25" s="60"/>
      <c r="B25" s="60"/>
      <c r="C25" s="75"/>
      <c r="D25" s="75"/>
      <c r="E25" s="7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3">
      <c r="A26" s="60"/>
      <c r="B26" s="60"/>
      <c r="C26" s="75"/>
      <c r="D26" s="75"/>
      <c r="E26" s="75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3">
      <c r="A27" s="60"/>
      <c r="B27" s="60"/>
      <c r="C27" s="517" t="s">
        <v>691</v>
      </c>
      <c r="D27" s="517"/>
      <c r="E27" s="517"/>
      <c r="F27" s="60"/>
      <c r="G27" s="60"/>
      <c r="H27" s="60"/>
      <c r="I27" s="60"/>
      <c r="J27" s="60"/>
      <c r="K27" s="60"/>
      <c r="L27" s="60"/>
      <c r="M27" s="60"/>
      <c r="N27" s="60"/>
      <c r="O27" s="76"/>
      <c r="P27" s="517" t="s">
        <v>693</v>
      </c>
      <c r="Q27" s="517"/>
      <c r="R27" s="517"/>
      <c r="S27" s="517"/>
      <c r="T27" s="517"/>
      <c r="U27" s="60"/>
    </row>
    <row r="28" spans="1:23">
      <c r="A28" s="60"/>
      <c r="B28" s="60"/>
      <c r="C28" s="515" t="s">
        <v>692</v>
      </c>
      <c r="D28" s="515"/>
      <c r="E28" s="515"/>
      <c r="F28" s="60"/>
      <c r="G28" s="60"/>
      <c r="H28" s="60"/>
      <c r="I28" s="60"/>
      <c r="J28" s="60"/>
      <c r="K28" s="60"/>
      <c r="L28" s="60"/>
      <c r="M28" s="60"/>
      <c r="N28" s="60"/>
      <c r="O28" s="77"/>
      <c r="P28" s="516" t="s">
        <v>694</v>
      </c>
      <c r="Q28" s="516"/>
      <c r="R28" s="516"/>
      <c r="S28" s="516"/>
      <c r="T28" s="516"/>
      <c r="U28" s="60"/>
    </row>
    <row r="29" spans="1:2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</sheetData>
  <mergeCells count="33">
    <mergeCell ref="A1:U1"/>
    <mergeCell ref="A2:U2"/>
    <mergeCell ref="A4:U4"/>
    <mergeCell ref="A11:A13"/>
    <mergeCell ref="B11:C11"/>
    <mergeCell ref="D11:D13"/>
    <mergeCell ref="E11:G11"/>
    <mergeCell ref="H11:H13"/>
    <mergeCell ref="I11:I13"/>
    <mergeCell ref="J11:J13"/>
    <mergeCell ref="S11:T12"/>
    <mergeCell ref="I3:L3"/>
    <mergeCell ref="A20:H20"/>
    <mergeCell ref="C22:E22"/>
    <mergeCell ref="P22:T22"/>
    <mergeCell ref="U11:U13"/>
    <mergeCell ref="Q12:R12"/>
    <mergeCell ref="O12:P12"/>
    <mergeCell ref="K11:K13"/>
    <mergeCell ref="L11:L13"/>
    <mergeCell ref="M11:N12"/>
    <mergeCell ref="O11:R11"/>
    <mergeCell ref="B12:B13"/>
    <mergeCell ref="C12:C13"/>
    <mergeCell ref="E12:E13"/>
    <mergeCell ref="F12:F13"/>
    <mergeCell ref="G12:G13"/>
    <mergeCell ref="C23:E23"/>
    <mergeCell ref="P23:T23"/>
    <mergeCell ref="C28:E28"/>
    <mergeCell ref="P28:T28"/>
    <mergeCell ref="C27:E27"/>
    <mergeCell ref="P27:T27"/>
  </mergeCells>
  <pageMargins left="0.511811023622047" right="0.23622047244094499" top="0.23622047244094499" bottom="0.23622047244094499" header="0.31496062992126" footer="0.31496062992126"/>
  <pageSetup paperSize="5" scale="80" orientation="landscape" horizontalDpi="4294967293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7" workbookViewId="0">
      <selection activeCell="P27" sqref="P27"/>
    </sheetView>
  </sheetViews>
  <sheetFormatPr defaultRowHeight="15"/>
  <cols>
    <col min="1" max="1" width="5.85546875" style="27" customWidth="1"/>
    <col min="2" max="2" width="23" style="27" customWidth="1"/>
    <col min="3" max="3" width="12.7109375" style="27" customWidth="1"/>
    <col min="4" max="4" width="6.85546875" style="27" customWidth="1"/>
    <col min="5" max="5" width="4.85546875" style="27" customWidth="1"/>
    <col min="6" max="6" width="7.5703125" style="27" customWidth="1"/>
    <col min="7" max="7" width="6.42578125" style="27" customWidth="1"/>
    <col min="8" max="8" width="14.28515625" style="27" customWidth="1"/>
    <col min="9" max="9" width="8.140625" style="27" customWidth="1"/>
    <col min="10" max="10" width="9" style="27" customWidth="1"/>
    <col min="11" max="11" width="5.28515625" style="27" customWidth="1"/>
    <col min="12" max="12" width="8.140625" style="27" customWidth="1"/>
    <col min="13" max="13" width="8.85546875" style="27" customWidth="1"/>
    <col min="14" max="14" width="10.7109375" style="27" customWidth="1"/>
    <col min="15" max="15" width="7.85546875" style="27" customWidth="1"/>
    <col min="16" max="16" width="19" style="27" customWidth="1"/>
    <col min="17" max="16384" width="9.140625" style="27"/>
  </cols>
  <sheetData>
    <row r="1" spans="1:16" ht="12" customHeight="1">
      <c r="A1" s="536" t="s">
        <v>601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11.25" customHeight="1">
      <c r="A2" s="101"/>
      <c r="B2" s="537" t="s">
        <v>17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ht="11.25" customHeight="1">
      <c r="A3" s="101"/>
      <c r="B3" s="537" t="s">
        <v>679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</row>
    <row r="4" spans="1:16" ht="11.45" customHeight="1"/>
    <row r="5" spans="1:16" ht="14.25" customHeight="1">
      <c r="A5" s="538" t="s">
        <v>680</v>
      </c>
      <c r="B5" s="538"/>
      <c r="C5" s="289" t="s">
        <v>682</v>
      </c>
      <c r="D5" s="288"/>
      <c r="E5" s="288"/>
      <c r="F5" s="288"/>
      <c r="G5" s="288"/>
      <c r="H5" s="288"/>
      <c r="I5" s="82"/>
      <c r="J5" s="82"/>
      <c r="K5" s="82"/>
      <c r="L5" s="82"/>
      <c r="M5" s="82"/>
      <c r="N5" s="82"/>
      <c r="O5" s="82"/>
      <c r="P5" s="82"/>
    </row>
    <row r="6" spans="1:16" ht="2.85" customHeight="1">
      <c r="A6" s="285"/>
      <c r="B6" s="290"/>
      <c r="C6" s="290"/>
      <c r="D6" s="106"/>
      <c r="E6" s="106"/>
      <c r="F6" s="106"/>
      <c r="G6" s="106"/>
      <c r="H6" s="106"/>
      <c r="I6" s="82"/>
      <c r="J6" s="82"/>
      <c r="K6" s="82"/>
      <c r="L6" s="82"/>
      <c r="M6" s="82"/>
      <c r="N6" s="82"/>
      <c r="O6" s="82"/>
      <c r="P6" s="82"/>
    </row>
    <row r="7" spans="1:16" ht="11.45" customHeight="1">
      <c r="A7" s="540" t="s">
        <v>681</v>
      </c>
      <c r="B7" s="540"/>
      <c r="C7" s="289" t="s">
        <v>683</v>
      </c>
      <c r="D7" s="288"/>
      <c r="E7" s="288"/>
      <c r="F7" s="288"/>
      <c r="G7" s="288"/>
      <c r="H7" s="288"/>
      <c r="I7" s="82"/>
      <c r="J7" s="82"/>
      <c r="K7" s="82"/>
      <c r="L7" s="82"/>
      <c r="M7" s="82"/>
      <c r="N7" s="82"/>
      <c r="O7" s="82"/>
      <c r="P7" s="82"/>
    </row>
    <row r="8" spans="1:16" ht="2.85" customHeight="1">
      <c r="A8" s="106"/>
      <c r="B8" s="288"/>
      <c r="C8" s="288"/>
      <c r="D8" s="288"/>
      <c r="E8" s="288"/>
      <c r="F8" s="288"/>
      <c r="G8" s="288"/>
      <c r="H8" s="288"/>
      <c r="I8" s="82"/>
      <c r="J8" s="82"/>
      <c r="K8" s="82"/>
      <c r="L8" s="82"/>
      <c r="M8" s="82"/>
      <c r="N8" s="82"/>
      <c r="O8" s="82"/>
      <c r="P8" s="82"/>
    </row>
    <row r="9" spans="1:16" ht="14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41" t="s">
        <v>371</v>
      </c>
      <c r="O9" s="542"/>
      <c r="P9" s="543"/>
    </row>
    <row r="10" spans="1:16" ht="12.75" customHeight="1">
      <c r="A10" s="82"/>
      <c r="B10" s="82"/>
      <c r="C10" s="82"/>
      <c r="D10" s="82"/>
      <c r="E10" s="82"/>
      <c r="F10" s="82"/>
      <c r="G10" s="287"/>
      <c r="H10" s="82"/>
      <c r="I10" s="82"/>
      <c r="J10" s="82"/>
      <c r="K10" s="82"/>
      <c r="L10" s="82"/>
      <c r="M10" s="82"/>
      <c r="N10" s="107"/>
      <c r="O10" s="107"/>
      <c r="P10" s="107"/>
    </row>
    <row r="11" spans="1:16" ht="10.9" customHeight="1">
      <c r="A11" s="539" t="s">
        <v>118</v>
      </c>
      <c r="B11" s="539" t="s">
        <v>244</v>
      </c>
      <c r="C11" s="539" t="s">
        <v>129</v>
      </c>
      <c r="D11" s="539" t="s">
        <v>129</v>
      </c>
      <c r="E11" s="539" t="s">
        <v>149</v>
      </c>
      <c r="F11" s="539" t="s">
        <v>245</v>
      </c>
      <c r="G11" s="539" t="s">
        <v>246</v>
      </c>
      <c r="H11" s="539" t="s">
        <v>247</v>
      </c>
      <c r="I11" s="539" t="s">
        <v>130</v>
      </c>
      <c r="J11" s="539" t="s">
        <v>130</v>
      </c>
      <c r="K11" s="539" t="s">
        <v>130</v>
      </c>
      <c r="L11" s="539" t="s">
        <v>131</v>
      </c>
      <c r="M11" s="539" t="s">
        <v>173</v>
      </c>
      <c r="N11" s="539" t="s">
        <v>132</v>
      </c>
      <c r="O11" s="539" t="s">
        <v>133</v>
      </c>
      <c r="P11" s="539" t="s">
        <v>248</v>
      </c>
    </row>
    <row r="12" spans="1:16" ht="14.25" customHeight="1">
      <c r="A12" s="539" t="s">
        <v>118</v>
      </c>
      <c r="B12" s="539" t="s">
        <v>244</v>
      </c>
      <c r="C12" s="539" t="s">
        <v>134</v>
      </c>
      <c r="D12" s="539" t="s">
        <v>135</v>
      </c>
      <c r="E12" s="539" t="s">
        <v>149</v>
      </c>
      <c r="F12" s="539" t="s">
        <v>245</v>
      </c>
      <c r="G12" s="539" t="s">
        <v>246</v>
      </c>
      <c r="H12" s="539" t="s">
        <v>247</v>
      </c>
      <c r="I12" s="539" t="s">
        <v>136</v>
      </c>
      <c r="J12" s="539" t="s">
        <v>137</v>
      </c>
      <c r="K12" s="539" t="s">
        <v>137</v>
      </c>
      <c r="L12" s="539" t="s">
        <v>131</v>
      </c>
      <c r="M12" s="539" t="s">
        <v>173</v>
      </c>
      <c r="N12" s="539" t="s">
        <v>132</v>
      </c>
      <c r="O12" s="539" t="s">
        <v>133</v>
      </c>
      <c r="P12" s="539" t="s">
        <v>248</v>
      </c>
    </row>
    <row r="13" spans="1:16" ht="17.649999999999999" customHeight="1">
      <c r="A13" s="539" t="s">
        <v>118</v>
      </c>
      <c r="B13" s="539" t="s">
        <v>244</v>
      </c>
      <c r="C13" s="539" t="s">
        <v>134</v>
      </c>
      <c r="D13" s="539" t="s">
        <v>135</v>
      </c>
      <c r="E13" s="539" t="s">
        <v>149</v>
      </c>
      <c r="F13" s="539" t="s">
        <v>245</v>
      </c>
      <c r="G13" s="539" t="s">
        <v>246</v>
      </c>
      <c r="H13" s="539" t="s">
        <v>247</v>
      </c>
      <c r="I13" s="539" t="s">
        <v>136</v>
      </c>
      <c r="J13" s="102" t="s">
        <v>174</v>
      </c>
      <c r="K13" s="102" t="s">
        <v>129</v>
      </c>
      <c r="L13" s="539" t="s">
        <v>131</v>
      </c>
      <c r="M13" s="539" t="s">
        <v>173</v>
      </c>
      <c r="N13" s="539" t="s">
        <v>132</v>
      </c>
      <c r="O13" s="539" t="s">
        <v>133</v>
      </c>
      <c r="P13" s="539" t="s">
        <v>248</v>
      </c>
    </row>
    <row r="14" spans="1:16" ht="14.85" customHeight="1">
      <c r="A14" s="248" t="s">
        <v>182</v>
      </c>
      <c r="B14" s="248" t="s">
        <v>249</v>
      </c>
      <c r="C14" s="103" t="s">
        <v>10</v>
      </c>
      <c r="D14" s="103" t="s">
        <v>11</v>
      </c>
      <c r="E14" s="103" t="s">
        <v>12</v>
      </c>
      <c r="F14" s="103" t="s">
        <v>13</v>
      </c>
      <c r="G14" s="103" t="s">
        <v>14</v>
      </c>
      <c r="H14" s="103" t="s">
        <v>15</v>
      </c>
      <c r="I14" s="103" t="s">
        <v>250</v>
      </c>
      <c r="J14" s="103" t="s">
        <v>183</v>
      </c>
      <c r="K14" s="103" t="s">
        <v>184</v>
      </c>
      <c r="L14" s="103" t="s">
        <v>185</v>
      </c>
      <c r="M14" s="103" t="s">
        <v>186</v>
      </c>
      <c r="N14" s="103" t="s">
        <v>187</v>
      </c>
      <c r="O14" s="103" t="s">
        <v>188</v>
      </c>
      <c r="P14" s="103" t="s">
        <v>189</v>
      </c>
    </row>
    <row r="15" spans="1:16" ht="21.6" customHeight="1">
      <c r="A15" s="246" t="s">
        <v>182</v>
      </c>
      <c r="B15" s="247" t="s">
        <v>251</v>
      </c>
      <c r="C15" s="104" t="s">
        <v>143</v>
      </c>
      <c r="D15" s="104" t="s">
        <v>140</v>
      </c>
      <c r="E15" s="105" t="s">
        <v>182</v>
      </c>
      <c r="F15" s="190">
        <v>580</v>
      </c>
      <c r="G15" s="105" t="s">
        <v>253</v>
      </c>
      <c r="H15" s="104" t="s">
        <v>254</v>
      </c>
      <c r="I15" s="104" t="s">
        <v>141</v>
      </c>
      <c r="J15" s="104" t="s">
        <v>255</v>
      </c>
      <c r="K15" s="104" t="s">
        <v>183</v>
      </c>
      <c r="L15" s="104" t="s">
        <v>139</v>
      </c>
      <c r="M15" s="104" t="s">
        <v>256</v>
      </c>
      <c r="N15" s="191">
        <v>65625000</v>
      </c>
      <c r="O15" s="104" t="s">
        <v>257</v>
      </c>
      <c r="P15" s="104" t="s">
        <v>258</v>
      </c>
    </row>
    <row r="16" spans="1:16" ht="21.6" customHeight="1">
      <c r="A16" s="246" t="s">
        <v>249</v>
      </c>
      <c r="B16" s="247" t="s">
        <v>259</v>
      </c>
      <c r="C16" s="104" t="s">
        <v>142</v>
      </c>
      <c r="D16" s="104" t="s">
        <v>140</v>
      </c>
      <c r="E16" s="105" t="s">
        <v>182</v>
      </c>
      <c r="F16" s="190">
        <v>42700</v>
      </c>
      <c r="G16" s="105" t="s">
        <v>260</v>
      </c>
      <c r="H16" s="104" t="s">
        <v>261</v>
      </c>
      <c r="I16" s="104" t="s">
        <v>141</v>
      </c>
      <c r="J16" s="104" t="s">
        <v>262</v>
      </c>
      <c r="K16" s="104" t="s">
        <v>185</v>
      </c>
      <c r="L16" s="104" t="s">
        <v>138</v>
      </c>
      <c r="M16" s="104" t="s">
        <v>91</v>
      </c>
      <c r="N16" s="191">
        <v>427000000</v>
      </c>
      <c r="O16" s="104" t="s">
        <v>257</v>
      </c>
      <c r="P16" s="104" t="s">
        <v>258</v>
      </c>
    </row>
    <row r="17" spans="1:16" ht="21.6" customHeight="1">
      <c r="A17" s="246" t="s">
        <v>10</v>
      </c>
      <c r="B17" s="247" t="s">
        <v>259</v>
      </c>
      <c r="C17" s="104" t="s">
        <v>142</v>
      </c>
      <c r="D17" s="104" t="s">
        <v>144</v>
      </c>
      <c r="E17" s="105" t="s">
        <v>182</v>
      </c>
      <c r="F17" s="190">
        <v>17590</v>
      </c>
      <c r="G17" s="105" t="s">
        <v>260</v>
      </c>
      <c r="H17" s="104" t="s">
        <v>261</v>
      </c>
      <c r="I17" s="104" t="s">
        <v>141</v>
      </c>
      <c r="J17" s="104" t="s">
        <v>262</v>
      </c>
      <c r="K17" s="104" t="s">
        <v>186</v>
      </c>
      <c r="L17" s="104" t="s">
        <v>138</v>
      </c>
      <c r="M17" s="104" t="s">
        <v>256</v>
      </c>
      <c r="N17" s="191">
        <v>175900000</v>
      </c>
      <c r="O17" s="104" t="s">
        <v>257</v>
      </c>
      <c r="P17" s="104" t="s">
        <v>258</v>
      </c>
    </row>
    <row r="18" spans="1:16" ht="21.6" customHeight="1">
      <c r="A18" s="246" t="s">
        <v>11</v>
      </c>
      <c r="B18" s="247" t="s">
        <v>259</v>
      </c>
      <c r="C18" s="104" t="s">
        <v>142</v>
      </c>
      <c r="D18" s="104" t="s">
        <v>145</v>
      </c>
      <c r="E18" s="105" t="s">
        <v>182</v>
      </c>
      <c r="F18" s="190">
        <v>14630</v>
      </c>
      <c r="G18" s="105" t="s">
        <v>260</v>
      </c>
      <c r="H18" s="104" t="s">
        <v>261</v>
      </c>
      <c r="I18" s="104" t="s">
        <v>141</v>
      </c>
      <c r="J18" s="104" t="s">
        <v>262</v>
      </c>
      <c r="K18" s="104" t="s">
        <v>187</v>
      </c>
      <c r="L18" s="104" t="s">
        <v>138</v>
      </c>
      <c r="M18" s="104" t="s">
        <v>256</v>
      </c>
      <c r="N18" s="191">
        <v>146300000</v>
      </c>
      <c r="O18" s="104" t="s">
        <v>257</v>
      </c>
      <c r="P18" s="104" t="s">
        <v>258</v>
      </c>
    </row>
    <row r="19" spans="1:16" ht="21.6" customHeight="1">
      <c r="A19" s="246" t="s">
        <v>12</v>
      </c>
      <c r="B19" s="247" t="s">
        <v>259</v>
      </c>
      <c r="C19" s="104" t="s">
        <v>142</v>
      </c>
      <c r="D19" s="104" t="s">
        <v>146</v>
      </c>
      <c r="E19" s="105" t="s">
        <v>182</v>
      </c>
      <c r="F19" s="190">
        <v>9600</v>
      </c>
      <c r="G19" s="105" t="s">
        <v>260</v>
      </c>
      <c r="H19" s="104" t="s">
        <v>263</v>
      </c>
      <c r="I19" s="104" t="s">
        <v>141</v>
      </c>
      <c r="J19" s="104" t="s">
        <v>264</v>
      </c>
      <c r="K19" s="104" t="s">
        <v>188</v>
      </c>
      <c r="L19" s="104" t="s">
        <v>138</v>
      </c>
      <c r="M19" s="104" t="s">
        <v>119</v>
      </c>
      <c r="N19" s="191">
        <v>96000000</v>
      </c>
      <c r="O19" s="104" t="s">
        <v>257</v>
      </c>
      <c r="P19" s="104" t="s">
        <v>258</v>
      </c>
    </row>
    <row r="20" spans="1:16" ht="30.75" customHeight="1">
      <c r="A20" s="246" t="s">
        <v>13</v>
      </c>
      <c r="B20" s="247" t="s">
        <v>259</v>
      </c>
      <c r="C20" s="104" t="s">
        <v>142</v>
      </c>
      <c r="D20" s="104" t="s">
        <v>147</v>
      </c>
      <c r="E20" s="105" t="s">
        <v>182</v>
      </c>
      <c r="F20" s="190">
        <v>53130</v>
      </c>
      <c r="G20" s="105" t="s">
        <v>260</v>
      </c>
      <c r="H20" s="104" t="s">
        <v>263</v>
      </c>
      <c r="I20" s="104" t="s">
        <v>141</v>
      </c>
      <c r="J20" s="104" t="s">
        <v>264</v>
      </c>
      <c r="K20" s="104" t="s">
        <v>189</v>
      </c>
      <c r="L20" s="104" t="s">
        <v>138</v>
      </c>
      <c r="M20" s="104" t="s">
        <v>91</v>
      </c>
      <c r="N20" s="191">
        <v>531300000</v>
      </c>
      <c r="O20" s="104" t="s">
        <v>257</v>
      </c>
      <c r="P20" s="104" t="s">
        <v>258</v>
      </c>
    </row>
    <row r="21" spans="1:16" ht="30.75" customHeight="1">
      <c r="A21" s="256" t="s">
        <v>14</v>
      </c>
      <c r="B21" s="247" t="s">
        <v>659</v>
      </c>
      <c r="C21" s="247" t="s">
        <v>660</v>
      </c>
      <c r="D21" s="257" t="s">
        <v>140</v>
      </c>
      <c r="E21" s="256" t="s">
        <v>182</v>
      </c>
      <c r="F21" s="190">
        <v>51200</v>
      </c>
      <c r="G21" s="256" t="s">
        <v>370</v>
      </c>
      <c r="H21" s="247" t="s">
        <v>661</v>
      </c>
      <c r="I21" s="247" t="s">
        <v>141</v>
      </c>
      <c r="J21" s="247" t="s">
        <v>826</v>
      </c>
      <c r="K21" s="257" t="s">
        <v>113</v>
      </c>
      <c r="L21" s="247" t="s">
        <v>662</v>
      </c>
      <c r="M21" s="247" t="s">
        <v>91</v>
      </c>
      <c r="N21" s="191">
        <v>1026398000</v>
      </c>
      <c r="O21" s="247" t="s">
        <v>257</v>
      </c>
      <c r="P21" s="247" t="s">
        <v>258</v>
      </c>
    </row>
    <row r="22" spans="1:16" ht="30.75" customHeight="1">
      <c r="A22" s="256" t="s">
        <v>15</v>
      </c>
      <c r="B22" s="247" t="s">
        <v>659</v>
      </c>
      <c r="C22" s="247" t="s">
        <v>660</v>
      </c>
      <c r="D22" s="257" t="s">
        <v>144</v>
      </c>
      <c r="E22" s="256" t="s">
        <v>182</v>
      </c>
      <c r="F22" s="190">
        <v>10500</v>
      </c>
      <c r="G22" s="256" t="s">
        <v>370</v>
      </c>
      <c r="H22" s="247" t="s">
        <v>661</v>
      </c>
      <c r="I22" s="247" t="s">
        <v>141</v>
      </c>
      <c r="J22" s="247" t="s">
        <v>826</v>
      </c>
      <c r="K22" s="257" t="s">
        <v>113</v>
      </c>
      <c r="L22" s="247" t="s">
        <v>662</v>
      </c>
      <c r="M22" s="247" t="s">
        <v>91</v>
      </c>
      <c r="N22" s="191">
        <v>210770000</v>
      </c>
      <c r="O22" s="247" t="s">
        <v>257</v>
      </c>
      <c r="P22" s="247" t="s">
        <v>258</v>
      </c>
    </row>
    <row r="23" spans="1:16" ht="17.850000000000001" customHeight="1">
      <c r="A23" s="545" t="s">
        <v>92</v>
      </c>
      <c r="B23" s="545" t="s">
        <v>92</v>
      </c>
      <c r="C23" s="105" t="s">
        <v>237</v>
      </c>
      <c r="D23" s="105" t="s">
        <v>237</v>
      </c>
      <c r="E23" s="258" t="s">
        <v>15</v>
      </c>
      <c r="F23" s="105" t="s">
        <v>237</v>
      </c>
      <c r="G23" s="105" t="s">
        <v>237</v>
      </c>
      <c r="H23" s="105" t="s">
        <v>237</v>
      </c>
      <c r="I23" s="105" t="s">
        <v>237</v>
      </c>
      <c r="J23" s="105" t="s">
        <v>237</v>
      </c>
      <c r="K23" s="105" t="s">
        <v>237</v>
      </c>
      <c r="L23" s="105" t="s">
        <v>237</v>
      </c>
      <c r="M23" s="105" t="s">
        <v>237</v>
      </c>
      <c r="N23" s="192">
        <f>SUM(N15:N22)</f>
        <v>2679293000</v>
      </c>
      <c r="O23" s="105" t="s">
        <v>237</v>
      </c>
      <c r="P23" s="105" t="s">
        <v>237</v>
      </c>
    </row>
    <row r="24" spans="1:16" ht="2.1" customHeight="1">
      <c r="A24" s="547" t="s">
        <v>237</v>
      </c>
      <c r="B24" s="547" t="s">
        <v>237</v>
      </c>
      <c r="C24" s="547" t="s">
        <v>237</v>
      </c>
      <c r="D24" s="547" t="s">
        <v>237</v>
      </c>
      <c r="E24" s="547" t="s">
        <v>237</v>
      </c>
      <c r="F24" s="547" t="s">
        <v>237</v>
      </c>
      <c r="G24" s="547" t="s">
        <v>237</v>
      </c>
      <c r="H24" s="547" t="s">
        <v>237</v>
      </c>
      <c r="I24" s="547" t="s">
        <v>237</v>
      </c>
      <c r="J24" s="547" t="s">
        <v>237</v>
      </c>
      <c r="K24" s="547" t="s">
        <v>237</v>
      </c>
      <c r="L24" s="547" t="s">
        <v>237</v>
      </c>
      <c r="M24" s="547" t="s">
        <v>237</v>
      </c>
      <c r="N24" s="547" t="s">
        <v>237</v>
      </c>
      <c r="O24" s="547" t="s">
        <v>237</v>
      </c>
      <c r="P24" s="82"/>
    </row>
    <row r="25" spans="1:16" ht="14.25" customHeight="1">
      <c r="A25" s="82"/>
      <c r="B25" s="544" t="s">
        <v>265</v>
      </c>
      <c r="C25" s="544" t="s">
        <v>265</v>
      </c>
      <c r="D25" s="544" t="s">
        <v>265</v>
      </c>
      <c r="E25" s="82"/>
      <c r="F25" s="82"/>
      <c r="G25" s="82"/>
      <c r="H25" s="82"/>
      <c r="I25" s="82"/>
      <c r="J25" s="82"/>
      <c r="K25" s="82"/>
      <c r="L25" s="82"/>
      <c r="M25" s="544" t="s">
        <v>815</v>
      </c>
      <c r="N25" s="544" t="s">
        <v>266</v>
      </c>
      <c r="O25" s="544" t="s">
        <v>266</v>
      </c>
      <c r="P25" s="82"/>
    </row>
    <row r="26" spans="1:16" ht="2.8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ht="14.25" customHeight="1">
      <c r="A27" s="82"/>
      <c r="B27" s="544" t="s">
        <v>267</v>
      </c>
      <c r="C27" s="544" t="s">
        <v>267</v>
      </c>
      <c r="D27" s="544" t="s">
        <v>267</v>
      </c>
      <c r="E27" s="82"/>
      <c r="F27" s="82"/>
      <c r="G27" s="82"/>
      <c r="H27" s="82"/>
      <c r="I27" s="82"/>
      <c r="J27" s="82"/>
      <c r="K27" s="82"/>
      <c r="L27" s="82"/>
      <c r="M27" s="544" t="s">
        <v>94</v>
      </c>
      <c r="N27" s="544" t="s">
        <v>94</v>
      </c>
      <c r="O27" s="544" t="s">
        <v>94</v>
      </c>
      <c r="P27" s="82"/>
    </row>
    <row r="28" spans="1:16" ht="28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ht="14.25" customHeight="1">
      <c r="A29" s="82"/>
      <c r="B29" s="548" t="s">
        <v>813</v>
      </c>
      <c r="C29" s="548" t="s">
        <v>268</v>
      </c>
      <c r="D29" s="548" t="s">
        <v>268</v>
      </c>
      <c r="E29" s="82"/>
      <c r="F29" s="82"/>
      <c r="G29" s="82"/>
      <c r="H29" s="82"/>
      <c r="I29" s="82"/>
      <c r="J29" s="82"/>
      <c r="K29" s="82"/>
      <c r="L29" s="82"/>
      <c r="M29" s="548" t="s">
        <v>693</v>
      </c>
      <c r="N29" s="548" t="s">
        <v>269</v>
      </c>
      <c r="O29" s="548" t="s">
        <v>269</v>
      </c>
      <c r="P29" s="82"/>
    </row>
    <row r="30" spans="1:16" ht="2.8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14.25" customHeight="1">
      <c r="A31" s="82"/>
      <c r="B31" s="544" t="s">
        <v>692</v>
      </c>
      <c r="C31" s="544" t="s">
        <v>270</v>
      </c>
      <c r="D31" s="544" t="s">
        <v>270</v>
      </c>
      <c r="E31" s="82"/>
      <c r="F31" s="82"/>
      <c r="G31" s="82"/>
      <c r="H31" s="82"/>
      <c r="I31" s="82"/>
      <c r="J31" s="82"/>
      <c r="K31" s="82"/>
      <c r="L31" s="82"/>
      <c r="M31" s="544" t="s">
        <v>814</v>
      </c>
      <c r="N31" s="544" t="s">
        <v>271</v>
      </c>
      <c r="O31" s="544" t="s">
        <v>271</v>
      </c>
      <c r="P31" s="82"/>
    </row>
    <row r="32" spans="1:16" ht="129" customHeight="1"/>
    <row r="33" spans="11:14" ht="14.25" customHeight="1">
      <c r="K33" s="546" t="s">
        <v>272</v>
      </c>
      <c r="L33" s="546" t="s">
        <v>272</v>
      </c>
      <c r="M33" s="546" t="s">
        <v>272</v>
      </c>
      <c r="N33" s="546" t="s">
        <v>272</v>
      </c>
    </row>
  </sheetData>
  <mergeCells count="34">
    <mergeCell ref="K33:N33"/>
    <mergeCell ref="A24:O24"/>
    <mergeCell ref="B25:D25"/>
    <mergeCell ref="M25:O25"/>
    <mergeCell ref="B27:D27"/>
    <mergeCell ref="M27:O27"/>
    <mergeCell ref="B29:D29"/>
    <mergeCell ref="M29:O29"/>
    <mergeCell ref="L11:L13"/>
    <mergeCell ref="M11:M13"/>
    <mergeCell ref="A7:B7"/>
    <mergeCell ref="N9:P9"/>
    <mergeCell ref="B31:D31"/>
    <mergeCell ref="M31:O31"/>
    <mergeCell ref="A23:B23"/>
    <mergeCell ref="P11:P13"/>
    <mergeCell ref="C12:C13"/>
    <mergeCell ref="D12:D13"/>
    <mergeCell ref="A1:P1"/>
    <mergeCell ref="B2:P2"/>
    <mergeCell ref="B3:P3"/>
    <mergeCell ref="A5:B5"/>
    <mergeCell ref="I12:I13"/>
    <mergeCell ref="N11:N13"/>
    <mergeCell ref="O11:O13"/>
    <mergeCell ref="G11:G13"/>
    <mergeCell ref="A11:A13"/>
    <mergeCell ref="B11:B13"/>
    <mergeCell ref="C11:D11"/>
    <mergeCell ref="E11:E13"/>
    <mergeCell ref="F11:F13"/>
    <mergeCell ref="J12:K12"/>
    <mergeCell ref="H11:H13"/>
    <mergeCell ref="I11:K11"/>
  </mergeCells>
  <pageMargins left="0.39370078740157483" right="0.39370078740157483" top="0.39370078740157483" bottom="0.39370078740157483" header="0" footer="0"/>
  <pageSetup paperSize="5" firstPageNumber="0" orientation="landscape" useFirstPageNumber="1" errors="blank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topLeftCell="A64" workbookViewId="0">
      <selection activeCell="E75" sqref="E75"/>
    </sheetView>
  </sheetViews>
  <sheetFormatPr defaultRowHeight="12.75"/>
  <cols>
    <col min="1" max="1" width="5.7109375" style="115" customWidth="1"/>
    <col min="2" max="2" width="13.7109375" style="115" customWidth="1"/>
    <col min="3" max="3" width="19" style="115" customWidth="1"/>
    <col min="4" max="4" width="6.42578125" style="115" customWidth="1"/>
    <col min="5" max="5" width="7" style="115" customWidth="1"/>
    <col min="6" max="6" width="6.42578125" style="115" customWidth="1"/>
    <col min="7" max="7" width="10.85546875" style="115" customWidth="1"/>
    <col min="8" max="9" width="10" style="115" customWidth="1"/>
    <col min="10" max="10" width="7" style="115" customWidth="1"/>
    <col min="11" max="14" width="8.7109375" style="115" customWidth="1"/>
    <col min="15" max="15" width="16.28515625" style="115" bestFit="1" customWidth="1"/>
    <col min="16" max="16" width="5.5703125" style="115" customWidth="1"/>
    <col min="17" max="17" width="10.85546875" style="115" customWidth="1"/>
    <col min="18" max="18" width="9.7109375" style="115" customWidth="1"/>
    <col min="19" max="19" width="14.5703125" style="115" customWidth="1"/>
    <col min="20" max="20" width="6" style="115" customWidth="1"/>
    <col min="21" max="21" width="9.140625" style="115"/>
    <col min="22" max="22" width="9.5703125" style="115" bestFit="1" customWidth="1"/>
    <col min="23" max="16384" width="9.140625" style="115"/>
  </cols>
  <sheetData>
    <row r="1" spans="1:20" s="188" customFormat="1" ht="14.25" customHeight="1">
      <c r="A1" s="554" t="s">
        <v>466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</row>
    <row r="2" spans="1:20" s="188" customFormat="1" ht="14.25" customHeight="1">
      <c r="A2" s="554" t="s">
        <v>606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</row>
    <row r="3" spans="1:20" s="188" customFormat="1" ht="14.25" customHeight="1">
      <c r="A3" s="554" t="s">
        <v>600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</row>
    <row r="4" spans="1:20" ht="23.25" customHeight="1">
      <c r="A4" s="558" t="s">
        <v>239</v>
      </c>
      <c r="B4" s="558" t="s">
        <v>239</v>
      </c>
      <c r="C4" s="187" t="s">
        <v>612</v>
      </c>
      <c r="D4" s="186"/>
      <c r="E4" s="186"/>
      <c r="F4" s="186"/>
      <c r="G4" s="186"/>
      <c r="P4" s="186"/>
      <c r="Q4" s="555" t="s">
        <v>371</v>
      </c>
      <c r="R4" s="556"/>
      <c r="S4" s="557"/>
    </row>
    <row r="5" spans="1:20" ht="11.45" customHeight="1">
      <c r="A5" s="553" t="s">
        <v>242</v>
      </c>
      <c r="B5" s="553" t="s">
        <v>242</v>
      </c>
      <c r="C5" s="551" t="s">
        <v>243</v>
      </c>
      <c r="D5" s="551"/>
      <c r="E5" s="186"/>
      <c r="F5" s="186"/>
      <c r="G5" s="186"/>
      <c r="P5" s="186"/>
    </row>
    <row r="6" spans="1:20" ht="11.25" customHeight="1">
      <c r="C6" s="186"/>
      <c r="D6" s="186"/>
      <c r="E6" s="186"/>
      <c r="F6" s="186"/>
      <c r="G6" s="186"/>
      <c r="P6" s="186"/>
    </row>
    <row r="7" spans="1:20" ht="14.25" customHeight="1">
      <c r="A7" s="552" t="s">
        <v>235</v>
      </c>
      <c r="B7" s="552" t="s">
        <v>273</v>
      </c>
      <c r="C7" s="552" t="s">
        <v>274</v>
      </c>
      <c r="D7" s="552" t="s">
        <v>275</v>
      </c>
      <c r="E7" s="552" t="s">
        <v>276</v>
      </c>
      <c r="F7" s="552" t="s">
        <v>277</v>
      </c>
      <c r="G7" s="552" t="s">
        <v>87</v>
      </c>
      <c r="H7" s="552" t="s">
        <v>278</v>
      </c>
      <c r="I7" s="552" t="s">
        <v>279</v>
      </c>
      <c r="J7" s="552" t="s">
        <v>129</v>
      </c>
      <c r="K7" s="552" t="s">
        <v>129</v>
      </c>
      <c r="L7" s="552" t="s">
        <v>129</v>
      </c>
      <c r="M7" s="552" t="s">
        <v>129</v>
      </c>
      <c r="N7" s="552" t="s">
        <v>129</v>
      </c>
      <c r="O7" s="552" t="s">
        <v>280</v>
      </c>
      <c r="P7" s="552" t="s">
        <v>149</v>
      </c>
      <c r="Q7" s="552" t="s">
        <v>132</v>
      </c>
      <c r="R7" s="552" t="s">
        <v>82</v>
      </c>
      <c r="S7" s="552" t="s">
        <v>248</v>
      </c>
    </row>
    <row r="8" spans="1:20" ht="22.5" customHeight="1">
      <c r="A8" s="552" t="s">
        <v>118</v>
      </c>
      <c r="B8" s="552" t="s">
        <v>273</v>
      </c>
      <c r="C8" s="552" t="s">
        <v>274</v>
      </c>
      <c r="D8" s="552" t="s">
        <v>275</v>
      </c>
      <c r="E8" s="552" t="s">
        <v>276</v>
      </c>
      <c r="F8" s="552" t="s">
        <v>277</v>
      </c>
      <c r="G8" s="552" t="s">
        <v>87</v>
      </c>
      <c r="H8" s="552" t="s">
        <v>278</v>
      </c>
      <c r="I8" s="552" t="s">
        <v>279</v>
      </c>
      <c r="J8" s="109" t="s">
        <v>152</v>
      </c>
      <c r="K8" s="109" t="s">
        <v>153</v>
      </c>
      <c r="L8" s="109" t="s">
        <v>154</v>
      </c>
      <c r="M8" s="109" t="s">
        <v>155</v>
      </c>
      <c r="N8" s="109" t="s">
        <v>156</v>
      </c>
      <c r="O8" s="552" t="s">
        <v>280</v>
      </c>
      <c r="P8" s="552" t="s">
        <v>149</v>
      </c>
      <c r="Q8" s="552" t="s">
        <v>132</v>
      </c>
      <c r="R8" s="552" t="s">
        <v>82</v>
      </c>
      <c r="S8" s="552" t="s">
        <v>248</v>
      </c>
    </row>
    <row r="9" spans="1:20" ht="10.5" customHeight="1">
      <c r="A9" s="182" t="s">
        <v>182</v>
      </c>
      <c r="B9" s="110" t="s">
        <v>249</v>
      </c>
      <c r="C9" s="110" t="s">
        <v>10</v>
      </c>
      <c r="D9" s="110" t="s">
        <v>11</v>
      </c>
      <c r="E9" s="182" t="s">
        <v>12</v>
      </c>
      <c r="F9" s="182" t="s">
        <v>13</v>
      </c>
      <c r="G9" s="182" t="s">
        <v>14</v>
      </c>
      <c r="H9" s="182" t="s">
        <v>15</v>
      </c>
      <c r="I9" s="182" t="s">
        <v>250</v>
      </c>
      <c r="J9" s="182" t="s">
        <v>183</v>
      </c>
      <c r="K9" s="182" t="s">
        <v>184</v>
      </c>
      <c r="L9" s="182" t="s">
        <v>185</v>
      </c>
      <c r="M9" s="182" t="s">
        <v>186</v>
      </c>
      <c r="N9" s="182" t="s">
        <v>187</v>
      </c>
      <c r="O9" s="182" t="s">
        <v>188</v>
      </c>
      <c r="P9" s="182" t="s">
        <v>189</v>
      </c>
      <c r="Q9" s="182" t="s">
        <v>190</v>
      </c>
      <c r="R9" s="182" t="s">
        <v>191</v>
      </c>
      <c r="S9" s="182" t="s">
        <v>192</v>
      </c>
    </row>
    <row r="10" spans="1:20" ht="32.25" customHeight="1">
      <c r="A10" s="179" t="s">
        <v>182</v>
      </c>
      <c r="B10" s="245">
        <v>132020104001</v>
      </c>
      <c r="C10" s="111" t="s">
        <v>104</v>
      </c>
      <c r="D10" s="112" t="s">
        <v>140</v>
      </c>
      <c r="E10" s="111" t="s">
        <v>158</v>
      </c>
      <c r="F10" s="111" t="s">
        <v>237</v>
      </c>
      <c r="G10" s="111" t="s">
        <v>281</v>
      </c>
      <c r="H10" s="112" t="s">
        <v>282</v>
      </c>
      <c r="I10" s="111" t="s">
        <v>283</v>
      </c>
      <c r="J10" s="111" t="s">
        <v>237</v>
      </c>
      <c r="K10" s="111" t="s">
        <v>284</v>
      </c>
      <c r="L10" s="111" t="s">
        <v>285</v>
      </c>
      <c r="M10" s="111" t="s">
        <v>286</v>
      </c>
      <c r="N10" s="391">
        <v>2905585</v>
      </c>
      <c r="O10" s="181" t="s">
        <v>91</v>
      </c>
      <c r="P10" s="183">
        <v>1</v>
      </c>
      <c r="Q10" s="184">
        <v>6000000</v>
      </c>
      <c r="R10" s="111" t="s">
        <v>257</v>
      </c>
      <c r="S10" s="111" t="s">
        <v>258</v>
      </c>
    </row>
    <row r="11" spans="1:20" ht="32.25" customHeight="1">
      <c r="A11" s="179" t="s">
        <v>249</v>
      </c>
      <c r="B11" s="245">
        <v>132020104001</v>
      </c>
      <c r="C11" s="111" t="s">
        <v>104</v>
      </c>
      <c r="D11" s="112" t="s">
        <v>144</v>
      </c>
      <c r="E11" s="111" t="s">
        <v>287</v>
      </c>
      <c r="F11" s="111" t="s">
        <v>237</v>
      </c>
      <c r="G11" s="111" t="s">
        <v>281</v>
      </c>
      <c r="H11" s="112" t="s">
        <v>288</v>
      </c>
      <c r="I11" s="111" t="s">
        <v>283</v>
      </c>
      <c r="J11" s="111" t="s">
        <v>237</v>
      </c>
      <c r="K11" s="111" t="s">
        <v>289</v>
      </c>
      <c r="L11" s="111" t="s">
        <v>290</v>
      </c>
      <c r="M11" s="111" t="s">
        <v>827</v>
      </c>
      <c r="N11" s="111" t="s">
        <v>291</v>
      </c>
      <c r="O11" s="181" t="s">
        <v>292</v>
      </c>
      <c r="P11" s="183">
        <v>1</v>
      </c>
      <c r="Q11" s="184">
        <v>13448000</v>
      </c>
      <c r="R11" s="111" t="s">
        <v>257</v>
      </c>
      <c r="S11" s="111" t="s">
        <v>258</v>
      </c>
    </row>
    <row r="12" spans="1:20" ht="32.25" customHeight="1">
      <c r="A12" s="179" t="s">
        <v>10</v>
      </c>
      <c r="B12" s="245">
        <v>132020104001</v>
      </c>
      <c r="C12" s="111" t="s">
        <v>104</v>
      </c>
      <c r="D12" s="112" t="s">
        <v>145</v>
      </c>
      <c r="E12" s="111" t="s">
        <v>293</v>
      </c>
      <c r="F12" s="111" t="s">
        <v>237</v>
      </c>
      <c r="G12" s="111" t="s">
        <v>90</v>
      </c>
      <c r="H12" s="112" t="s">
        <v>196</v>
      </c>
      <c r="I12" s="111" t="s">
        <v>179</v>
      </c>
      <c r="J12" s="111" t="s">
        <v>237</v>
      </c>
      <c r="K12" s="111" t="s">
        <v>294</v>
      </c>
      <c r="L12" s="111" t="s">
        <v>295</v>
      </c>
      <c r="M12" s="111" t="s">
        <v>296</v>
      </c>
      <c r="N12" s="181" t="s">
        <v>828</v>
      </c>
      <c r="O12" s="181" t="s">
        <v>91</v>
      </c>
      <c r="P12" s="183">
        <v>1</v>
      </c>
      <c r="Q12" s="184">
        <v>23585000</v>
      </c>
      <c r="R12" s="111" t="s">
        <v>257</v>
      </c>
      <c r="S12" s="111" t="s">
        <v>258</v>
      </c>
    </row>
    <row r="13" spans="1:20" ht="32.25" customHeight="1">
      <c r="A13" s="179" t="s">
        <v>11</v>
      </c>
      <c r="B13" s="245">
        <v>132050104001</v>
      </c>
      <c r="C13" s="111" t="s">
        <v>161</v>
      </c>
      <c r="D13" s="112" t="s">
        <v>140</v>
      </c>
      <c r="E13" s="111" t="s">
        <v>170</v>
      </c>
      <c r="F13" s="111" t="s">
        <v>237</v>
      </c>
      <c r="G13" s="111" t="s">
        <v>121</v>
      </c>
      <c r="H13" s="112" t="s">
        <v>198</v>
      </c>
      <c r="I13" s="111" t="s">
        <v>283</v>
      </c>
      <c r="J13" s="111" t="s">
        <v>237</v>
      </c>
      <c r="K13" s="111" t="s">
        <v>237</v>
      </c>
      <c r="L13" s="111" t="s">
        <v>237</v>
      </c>
      <c r="M13" s="111" t="s">
        <v>237</v>
      </c>
      <c r="N13" s="111" t="s">
        <v>237</v>
      </c>
      <c r="O13" s="181" t="s">
        <v>91</v>
      </c>
      <c r="P13" s="183">
        <v>1</v>
      </c>
      <c r="Q13" s="184">
        <v>2000000</v>
      </c>
      <c r="R13" s="111" t="s">
        <v>257</v>
      </c>
      <c r="S13" s="111" t="s">
        <v>258</v>
      </c>
    </row>
    <row r="14" spans="1:20" ht="32.25" customHeight="1">
      <c r="A14" s="179" t="s">
        <v>12</v>
      </c>
      <c r="B14" s="245">
        <v>132050104001</v>
      </c>
      <c r="C14" s="111" t="s">
        <v>161</v>
      </c>
      <c r="D14" s="112" t="s">
        <v>144</v>
      </c>
      <c r="E14" s="111" t="s">
        <v>170</v>
      </c>
      <c r="F14" s="111" t="s">
        <v>237</v>
      </c>
      <c r="G14" s="111" t="s">
        <v>121</v>
      </c>
      <c r="H14" s="112" t="s">
        <v>198</v>
      </c>
      <c r="I14" s="111" t="s">
        <v>283</v>
      </c>
      <c r="J14" s="111" t="s">
        <v>237</v>
      </c>
      <c r="K14" s="111" t="s">
        <v>237</v>
      </c>
      <c r="L14" s="111" t="s">
        <v>237</v>
      </c>
      <c r="M14" s="111" t="s">
        <v>237</v>
      </c>
      <c r="N14" s="111" t="s">
        <v>237</v>
      </c>
      <c r="O14" s="181" t="s">
        <v>91</v>
      </c>
      <c r="P14" s="183">
        <v>1</v>
      </c>
      <c r="Q14" s="184">
        <v>2000000</v>
      </c>
      <c r="R14" s="111" t="s">
        <v>257</v>
      </c>
      <c r="S14" s="111" t="s">
        <v>258</v>
      </c>
    </row>
    <row r="15" spans="1:20" ht="32.25" customHeight="1">
      <c r="A15" s="179" t="s">
        <v>13</v>
      </c>
      <c r="B15" s="245">
        <v>132050104001</v>
      </c>
      <c r="C15" s="111" t="s">
        <v>161</v>
      </c>
      <c r="D15" s="112" t="s">
        <v>145</v>
      </c>
      <c r="E15" s="111" t="s">
        <v>170</v>
      </c>
      <c r="F15" s="111" t="s">
        <v>237</v>
      </c>
      <c r="G15" s="111" t="s">
        <v>121</v>
      </c>
      <c r="H15" s="112" t="s">
        <v>198</v>
      </c>
      <c r="I15" s="111" t="s">
        <v>283</v>
      </c>
      <c r="J15" s="111" t="s">
        <v>237</v>
      </c>
      <c r="K15" s="111" t="s">
        <v>237</v>
      </c>
      <c r="L15" s="111" t="s">
        <v>237</v>
      </c>
      <c r="M15" s="111" t="s">
        <v>237</v>
      </c>
      <c r="N15" s="111" t="s">
        <v>237</v>
      </c>
      <c r="O15" s="181" t="s">
        <v>91</v>
      </c>
      <c r="P15" s="183">
        <v>1</v>
      </c>
      <c r="Q15" s="184">
        <v>2000000</v>
      </c>
      <c r="R15" s="111" t="s">
        <v>257</v>
      </c>
      <c r="S15" s="111" t="s">
        <v>258</v>
      </c>
    </row>
    <row r="16" spans="1:20" ht="32.25" customHeight="1">
      <c r="A16" s="179" t="s">
        <v>14</v>
      </c>
      <c r="B16" s="245">
        <v>132050104003</v>
      </c>
      <c r="C16" s="111" t="s">
        <v>297</v>
      </c>
      <c r="D16" s="112" t="s">
        <v>140</v>
      </c>
      <c r="E16" s="111" t="s">
        <v>170</v>
      </c>
      <c r="F16" s="111" t="s">
        <v>237</v>
      </c>
      <c r="G16" s="111" t="s">
        <v>105</v>
      </c>
      <c r="H16" s="112" t="s">
        <v>282</v>
      </c>
      <c r="I16" s="111" t="s">
        <v>283</v>
      </c>
      <c r="J16" s="111" t="s">
        <v>237</v>
      </c>
      <c r="K16" s="111" t="s">
        <v>237</v>
      </c>
      <c r="L16" s="111" t="s">
        <v>237</v>
      </c>
      <c r="M16" s="111" t="s">
        <v>237</v>
      </c>
      <c r="N16" s="111" t="s">
        <v>237</v>
      </c>
      <c r="O16" s="181" t="s">
        <v>91</v>
      </c>
      <c r="P16" s="183">
        <v>1</v>
      </c>
      <c r="Q16" s="184">
        <v>875000</v>
      </c>
      <c r="R16" s="111" t="s">
        <v>257</v>
      </c>
      <c r="S16" s="111" t="s">
        <v>258</v>
      </c>
    </row>
    <row r="17" spans="1:19" ht="32.25" customHeight="1">
      <c r="A17" s="179" t="s">
        <v>15</v>
      </c>
      <c r="B17" s="245">
        <v>132050104005</v>
      </c>
      <c r="C17" s="111" t="s">
        <v>160</v>
      </c>
      <c r="D17" s="112" t="s">
        <v>140</v>
      </c>
      <c r="E17" s="111" t="s">
        <v>298</v>
      </c>
      <c r="F17" s="111" t="s">
        <v>237</v>
      </c>
      <c r="G17" s="111" t="s">
        <v>105</v>
      </c>
      <c r="H17" s="112" t="s">
        <v>180</v>
      </c>
      <c r="I17" s="111" t="s">
        <v>179</v>
      </c>
      <c r="J17" s="111" t="s">
        <v>237</v>
      </c>
      <c r="K17" s="111" t="s">
        <v>237</v>
      </c>
      <c r="L17" s="111" t="s">
        <v>237</v>
      </c>
      <c r="M17" s="111" t="s">
        <v>237</v>
      </c>
      <c r="N17" s="111" t="s">
        <v>237</v>
      </c>
      <c r="O17" s="181" t="s">
        <v>91</v>
      </c>
      <c r="P17" s="183">
        <v>1</v>
      </c>
      <c r="Q17" s="184">
        <v>2500000</v>
      </c>
      <c r="R17" s="111" t="s">
        <v>257</v>
      </c>
      <c r="S17" s="111" t="s">
        <v>258</v>
      </c>
    </row>
    <row r="18" spans="1:19" ht="32.25" customHeight="1">
      <c r="A18" s="179" t="s">
        <v>250</v>
      </c>
      <c r="B18" s="245">
        <v>132050104005</v>
      </c>
      <c r="C18" s="111" t="s">
        <v>299</v>
      </c>
      <c r="D18" s="112" t="s">
        <v>144</v>
      </c>
      <c r="E18" s="111" t="s">
        <v>300</v>
      </c>
      <c r="F18" s="111" t="s">
        <v>237</v>
      </c>
      <c r="G18" s="111" t="s">
        <v>121</v>
      </c>
      <c r="H18" s="112" t="s">
        <v>202</v>
      </c>
      <c r="I18" s="111" t="s">
        <v>283</v>
      </c>
      <c r="J18" s="111" t="s">
        <v>237</v>
      </c>
      <c r="K18" s="111" t="s">
        <v>237</v>
      </c>
      <c r="L18" s="111" t="s">
        <v>237</v>
      </c>
      <c r="M18" s="111" t="s">
        <v>237</v>
      </c>
      <c r="N18" s="111" t="s">
        <v>237</v>
      </c>
      <c r="O18" s="181" t="s">
        <v>91</v>
      </c>
      <c r="P18" s="183">
        <v>1</v>
      </c>
      <c r="Q18" s="184">
        <v>2000000</v>
      </c>
      <c r="R18" s="111" t="s">
        <v>257</v>
      </c>
      <c r="S18" s="111" t="s">
        <v>258</v>
      </c>
    </row>
    <row r="19" spans="1:19" ht="32.25" customHeight="1">
      <c r="A19" s="179" t="s">
        <v>183</v>
      </c>
      <c r="B19" s="245">
        <v>132050104027</v>
      </c>
      <c r="C19" s="111" t="s">
        <v>301</v>
      </c>
      <c r="D19" s="112" t="s">
        <v>140</v>
      </c>
      <c r="E19" s="111" t="s">
        <v>302</v>
      </c>
      <c r="F19" s="111" t="s">
        <v>237</v>
      </c>
      <c r="G19" s="111" t="s">
        <v>303</v>
      </c>
      <c r="H19" s="112" t="s">
        <v>202</v>
      </c>
      <c r="I19" s="111" t="s">
        <v>283</v>
      </c>
      <c r="J19" s="111" t="s">
        <v>237</v>
      </c>
      <c r="K19" s="111" t="s">
        <v>237</v>
      </c>
      <c r="L19" s="111" t="s">
        <v>237</v>
      </c>
      <c r="M19" s="111" t="s">
        <v>237</v>
      </c>
      <c r="N19" s="111" t="s">
        <v>237</v>
      </c>
      <c r="O19" s="181" t="s">
        <v>91</v>
      </c>
      <c r="P19" s="183">
        <v>1</v>
      </c>
      <c r="Q19" s="184">
        <v>2000000</v>
      </c>
      <c r="R19" s="111" t="s">
        <v>257</v>
      </c>
      <c r="S19" s="111" t="s">
        <v>258</v>
      </c>
    </row>
    <row r="20" spans="1:19" ht="32.25" customHeight="1">
      <c r="A20" s="179" t="s">
        <v>184</v>
      </c>
      <c r="B20" s="245">
        <v>132050104027</v>
      </c>
      <c r="C20" s="111" t="s">
        <v>161</v>
      </c>
      <c r="D20" s="112" t="s">
        <v>144</v>
      </c>
      <c r="E20" s="111" t="s">
        <v>302</v>
      </c>
      <c r="F20" s="111" t="s">
        <v>237</v>
      </c>
      <c r="G20" s="111" t="s">
        <v>304</v>
      </c>
      <c r="H20" s="112" t="s">
        <v>177</v>
      </c>
      <c r="I20" s="111" t="s">
        <v>283</v>
      </c>
      <c r="J20" s="111" t="s">
        <v>237</v>
      </c>
      <c r="K20" s="111" t="s">
        <v>237</v>
      </c>
      <c r="L20" s="111" t="s">
        <v>237</v>
      </c>
      <c r="M20" s="111" t="s">
        <v>237</v>
      </c>
      <c r="N20" s="111" t="s">
        <v>237</v>
      </c>
      <c r="O20" s="181" t="s">
        <v>91</v>
      </c>
      <c r="P20" s="183">
        <v>1</v>
      </c>
      <c r="Q20" s="184">
        <v>3500000</v>
      </c>
      <c r="R20" s="111" t="s">
        <v>257</v>
      </c>
      <c r="S20" s="111" t="s">
        <v>258</v>
      </c>
    </row>
    <row r="21" spans="1:19" ht="32.25" customHeight="1">
      <c r="A21" s="179" t="s">
        <v>185</v>
      </c>
      <c r="B21" s="245">
        <v>132050104027</v>
      </c>
      <c r="C21" s="111" t="s">
        <v>161</v>
      </c>
      <c r="D21" s="112" t="s">
        <v>145</v>
      </c>
      <c r="E21" s="111" t="s">
        <v>302</v>
      </c>
      <c r="F21" s="111" t="s">
        <v>237</v>
      </c>
      <c r="G21" s="111" t="s">
        <v>304</v>
      </c>
      <c r="H21" s="112" t="s">
        <v>177</v>
      </c>
      <c r="I21" s="111" t="s">
        <v>283</v>
      </c>
      <c r="J21" s="111" t="s">
        <v>237</v>
      </c>
      <c r="K21" s="111" t="s">
        <v>237</v>
      </c>
      <c r="L21" s="111" t="s">
        <v>237</v>
      </c>
      <c r="M21" s="111" t="s">
        <v>237</v>
      </c>
      <c r="N21" s="111" t="s">
        <v>237</v>
      </c>
      <c r="O21" s="181" t="s">
        <v>91</v>
      </c>
      <c r="P21" s="183">
        <v>1</v>
      </c>
      <c r="Q21" s="184">
        <v>3500000</v>
      </c>
      <c r="R21" s="111" t="s">
        <v>257</v>
      </c>
      <c r="S21" s="111" t="s">
        <v>258</v>
      </c>
    </row>
    <row r="22" spans="1:19" ht="32.25" customHeight="1">
      <c r="A22" s="179" t="s">
        <v>186</v>
      </c>
      <c r="B22" s="245">
        <v>132050105010</v>
      </c>
      <c r="C22" s="111" t="s">
        <v>102</v>
      </c>
      <c r="D22" s="112" t="s">
        <v>140</v>
      </c>
      <c r="E22" s="111" t="s">
        <v>305</v>
      </c>
      <c r="F22" s="111" t="s">
        <v>237</v>
      </c>
      <c r="G22" s="111" t="s">
        <v>90</v>
      </c>
      <c r="H22" s="112" t="s">
        <v>196</v>
      </c>
      <c r="I22" s="111" t="s">
        <v>179</v>
      </c>
      <c r="J22" s="111" t="s">
        <v>237</v>
      </c>
      <c r="K22" s="111" t="s">
        <v>237</v>
      </c>
      <c r="L22" s="111" t="s">
        <v>237</v>
      </c>
      <c r="M22" s="111" t="s">
        <v>237</v>
      </c>
      <c r="N22" s="111" t="s">
        <v>237</v>
      </c>
      <c r="O22" s="181" t="s">
        <v>91</v>
      </c>
      <c r="P22" s="183">
        <v>1</v>
      </c>
      <c r="Q22" s="184">
        <v>4000000</v>
      </c>
      <c r="R22" s="111" t="s">
        <v>257</v>
      </c>
      <c r="S22" s="111" t="s">
        <v>258</v>
      </c>
    </row>
    <row r="23" spans="1:19" ht="32.25" customHeight="1">
      <c r="A23" s="179" t="s">
        <v>187</v>
      </c>
      <c r="B23" s="245">
        <v>132050105043</v>
      </c>
      <c r="C23" s="111" t="s">
        <v>306</v>
      </c>
      <c r="D23" s="112" t="s">
        <v>140</v>
      </c>
      <c r="E23" s="111" t="s">
        <v>307</v>
      </c>
      <c r="F23" s="111" t="s">
        <v>237</v>
      </c>
      <c r="G23" s="111" t="s">
        <v>90</v>
      </c>
      <c r="H23" s="112" t="s">
        <v>198</v>
      </c>
      <c r="I23" s="111" t="s">
        <v>283</v>
      </c>
      <c r="J23" s="111" t="s">
        <v>237</v>
      </c>
      <c r="K23" s="111" t="s">
        <v>237</v>
      </c>
      <c r="L23" s="111" t="s">
        <v>237</v>
      </c>
      <c r="M23" s="111" t="s">
        <v>237</v>
      </c>
      <c r="N23" s="111" t="s">
        <v>237</v>
      </c>
      <c r="O23" s="181" t="s">
        <v>91</v>
      </c>
      <c r="P23" s="183">
        <v>1</v>
      </c>
      <c r="Q23" s="184">
        <v>12500000</v>
      </c>
      <c r="R23" s="111" t="s">
        <v>257</v>
      </c>
      <c r="S23" s="111" t="s">
        <v>258</v>
      </c>
    </row>
    <row r="24" spans="1:19" ht="32.25" customHeight="1">
      <c r="A24" s="179" t="s">
        <v>188</v>
      </c>
      <c r="B24" s="245">
        <v>132050201002</v>
      </c>
      <c r="C24" s="111" t="s">
        <v>308</v>
      </c>
      <c r="D24" s="112" t="s">
        <v>140</v>
      </c>
      <c r="E24" s="111" t="s">
        <v>302</v>
      </c>
      <c r="F24" s="111" t="s">
        <v>237</v>
      </c>
      <c r="G24" s="111" t="s">
        <v>309</v>
      </c>
      <c r="H24" s="112" t="s">
        <v>199</v>
      </c>
      <c r="I24" s="111" t="s">
        <v>283</v>
      </c>
      <c r="J24" s="111" t="s">
        <v>237</v>
      </c>
      <c r="K24" s="111" t="s">
        <v>237</v>
      </c>
      <c r="L24" s="111" t="s">
        <v>237</v>
      </c>
      <c r="M24" s="111" t="s">
        <v>237</v>
      </c>
      <c r="N24" s="111" t="s">
        <v>237</v>
      </c>
      <c r="O24" s="181" t="s">
        <v>91</v>
      </c>
      <c r="P24" s="183">
        <v>1</v>
      </c>
      <c r="Q24" s="184">
        <v>1650000</v>
      </c>
      <c r="R24" s="111" t="s">
        <v>257</v>
      </c>
      <c r="S24" s="111" t="s">
        <v>258</v>
      </c>
    </row>
    <row r="25" spans="1:19" ht="32.25" customHeight="1">
      <c r="A25" s="179" t="s">
        <v>189</v>
      </c>
      <c r="B25" s="245">
        <v>132050201002</v>
      </c>
      <c r="C25" s="111" t="s">
        <v>308</v>
      </c>
      <c r="D25" s="112" t="s">
        <v>144</v>
      </c>
      <c r="E25" s="111" t="s">
        <v>302</v>
      </c>
      <c r="F25" s="111" t="s">
        <v>237</v>
      </c>
      <c r="G25" s="111" t="s">
        <v>309</v>
      </c>
      <c r="H25" s="112" t="s">
        <v>199</v>
      </c>
      <c r="I25" s="111" t="s">
        <v>283</v>
      </c>
      <c r="J25" s="111" t="s">
        <v>237</v>
      </c>
      <c r="K25" s="111" t="s">
        <v>237</v>
      </c>
      <c r="L25" s="111" t="s">
        <v>237</v>
      </c>
      <c r="M25" s="111" t="s">
        <v>237</v>
      </c>
      <c r="N25" s="111" t="s">
        <v>237</v>
      </c>
      <c r="O25" s="181" t="s">
        <v>91</v>
      </c>
      <c r="P25" s="183">
        <v>1</v>
      </c>
      <c r="Q25" s="184">
        <v>1650000</v>
      </c>
      <c r="R25" s="111" t="s">
        <v>257</v>
      </c>
      <c r="S25" s="111" t="s">
        <v>258</v>
      </c>
    </row>
    <row r="26" spans="1:19" ht="32.25" customHeight="1">
      <c r="A26" s="179" t="s">
        <v>190</v>
      </c>
      <c r="B26" s="245">
        <v>132050201002</v>
      </c>
      <c r="C26" s="111" t="s">
        <v>308</v>
      </c>
      <c r="D26" s="112" t="s">
        <v>145</v>
      </c>
      <c r="E26" s="111" t="s">
        <v>302</v>
      </c>
      <c r="F26" s="111" t="s">
        <v>237</v>
      </c>
      <c r="G26" s="111" t="s">
        <v>309</v>
      </c>
      <c r="H26" s="112" t="s">
        <v>199</v>
      </c>
      <c r="I26" s="111" t="s">
        <v>283</v>
      </c>
      <c r="J26" s="111" t="s">
        <v>237</v>
      </c>
      <c r="K26" s="111" t="s">
        <v>237</v>
      </c>
      <c r="L26" s="111" t="s">
        <v>237</v>
      </c>
      <c r="M26" s="111" t="s">
        <v>237</v>
      </c>
      <c r="N26" s="111" t="s">
        <v>237</v>
      </c>
      <c r="O26" s="181" t="s">
        <v>91</v>
      </c>
      <c r="P26" s="183">
        <v>1</v>
      </c>
      <c r="Q26" s="184">
        <v>1650000</v>
      </c>
      <c r="R26" s="111" t="s">
        <v>257</v>
      </c>
      <c r="S26" s="111" t="s">
        <v>258</v>
      </c>
    </row>
    <row r="27" spans="1:19" ht="32.25" customHeight="1">
      <c r="A27" s="179" t="s">
        <v>191</v>
      </c>
      <c r="B27" s="245">
        <v>132050201002</v>
      </c>
      <c r="C27" s="111" t="s">
        <v>308</v>
      </c>
      <c r="D27" s="112" t="s">
        <v>146</v>
      </c>
      <c r="E27" s="111" t="s">
        <v>302</v>
      </c>
      <c r="F27" s="111" t="s">
        <v>237</v>
      </c>
      <c r="G27" s="111" t="s">
        <v>309</v>
      </c>
      <c r="H27" s="112" t="s">
        <v>199</v>
      </c>
      <c r="I27" s="111" t="s">
        <v>283</v>
      </c>
      <c r="J27" s="111" t="s">
        <v>237</v>
      </c>
      <c r="K27" s="111" t="s">
        <v>237</v>
      </c>
      <c r="L27" s="111" t="s">
        <v>237</v>
      </c>
      <c r="M27" s="111" t="s">
        <v>237</v>
      </c>
      <c r="N27" s="111" t="s">
        <v>237</v>
      </c>
      <c r="O27" s="181" t="s">
        <v>91</v>
      </c>
      <c r="P27" s="183">
        <v>1</v>
      </c>
      <c r="Q27" s="184">
        <v>1650000</v>
      </c>
      <c r="R27" s="111" t="s">
        <v>257</v>
      </c>
      <c r="S27" s="111" t="s">
        <v>258</v>
      </c>
    </row>
    <row r="28" spans="1:19" ht="32.25" customHeight="1">
      <c r="A28" s="179" t="s">
        <v>192</v>
      </c>
      <c r="B28" s="245">
        <v>132050201002</v>
      </c>
      <c r="C28" s="111" t="s">
        <v>308</v>
      </c>
      <c r="D28" s="112" t="s">
        <v>147</v>
      </c>
      <c r="E28" s="111" t="s">
        <v>302</v>
      </c>
      <c r="F28" s="111" t="s">
        <v>237</v>
      </c>
      <c r="G28" s="111" t="s">
        <v>309</v>
      </c>
      <c r="H28" s="112" t="s">
        <v>199</v>
      </c>
      <c r="I28" s="111" t="s">
        <v>283</v>
      </c>
      <c r="J28" s="111" t="s">
        <v>237</v>
      </c>
      <c r="K28" s="111" t="s">
        <v>237</v>
      </c>
      <c r="L28" s="111" t="s">
        <v>237</v>
      </c>
      <c r="M28" s="111" t="s">
        <v>237</v>
      </c>
      <c r="N28" s="111" t="s">
        <v>237</v>
      </c>
      <c r="O28" s="181" t="s">
        <v>91</v>
      </c>
      <c r="P28" s="183">
        <v>1</v>
      </c>
      <c r="Q28" s="184">
        <v>1650000</v>
      </c>
      <c r="R28" s="111" t="s">
        <v>257</v>
      </c>
      <c r="S28" s="111" t="s">
        <v>258</v>
      </c>
    </row>
    <row r="29" spans="1:19" ht="32.25" customHeight="1">
      <c r="A29" s="179" t="s">
        <v>193</v>
      </c>
      <c r="B29" s="245">
        <v>132050201002</v>
      </c>
      <c r="C29" s="111" t="s">
        <v>308</v>
      </c>
      <c r="D29" s="112" t="s">
        <v>148</v>
      </c>
      <c r="E29" s="111" t="s">
        <v>302</v>
      </c>
      <c r="F29" s="111" t="s">
        <v>237</v>
      </c>
      <c r="G29" s="111" t="s">
        <v>309</v>
      </c>
      <c r="H29" s="112" t="s">
        <v>199</v>
      </c>
      <c r="I29" s="111" t="s">
        <v>283</v>
      </c>
      <c r="J29" s="111" t="s">
        <v>237</v>
      </c>
      <c r="K29" s="111" t="s">
        <v>237</v>
      </c>
      <c r="L29" s="111" t="s">
        <v>237</v>
      </c>
      <c r="M29" s="111" t="s">
        <v>237</v>
      </c>
      <c r="N29" s="111" t="s">
        <v>237</v>
      </c>
      <c r="O29" s="181" t="s">
        <v>91</v>
      </c>
      <c r="P29" s="183">
        <v>1</v>
      </c>
      <c r="Q29" s="184">
        <v>1650000</v>
      </c>
      <c r="R29" s="111" t="s">
        <v>257</v>
      </c>
      <c r="S29" s="111" t="s">
        <v>258</v>
      </c>
    </row>
    <row r="30" spans="1:19" ht="32.25" customHeight="1">
      <c r="A30" s="179" t="s">
        <v>310</v>
      </c>
      <c r="B30" s="245">
        <v>132050201003</v>
      </c>
      <c r="C30" s="111" t="s">
        <v>311</v>
      </c>
      <c r="D30" s="112" t="s">
        <v>140</v>
      </c>
      <c r="E30" s="111" t="s">
        <v>312</v>
      </c>
      <c r="F30" s="111" t="s">
        <v>237</v>
      </c>
      <c r="G30" s="111" t="s">
        <v>105</v>
      </c>
      <c r="H30" s="112" t="s">
        <v>180</v>
      </c>
      <c r="I30" s="111" t="s">
        <v>179</v>
      </c>
      <c r="J30" s="111" t="s">
        <v>237</v>
      </c>
      <c r="K30" s="111" t="s">
        <v>237</v>
      </c>
      <c r="L30" s="111" t="s">
        <v>237</v>
      </c>
      <c r="M30" s="111" t="s">
        <v>237</v>
      </c>
      <c r="N30" s="111" t="s">
        <v>237</v>
      </c>
      <c r="O30" s="181" t="s">
        <v>91</v>
      </c>
      <c r="P30" s="183">
        <v>1</v>
      </c>
      <c r="Q30" s="184">
        <v>2400000</v>
      </c>
      <c r="R30" s="111" t="s">
        <v>257</v>
      </c>
      <c r="S30" s="111" t="s">
        <v>258</v>
      </c>
    </row>
    <row r="31" spans="1:19" ht="32.25" customHeight="1">
      <c r="A31" s="179" t="s">
        <v>313</v>
      </c>
      <c r="B31" s="245">
        <v>132050201003</v>
      </c>
      <c r="C31" s="111" t="s">
        <v>311</v>
      </c>
      <c r="D31" s="112" t="s">
        <v>144</v>
      </c>
      <c r="E31" s="111" t="s">
        <v>312</v>
      </c>
      <c r="F31" s="111" t="s">
        <v>237</v>
      </c>
      <c r="G31" s="111" t="s">
        <v>120</v>
      </c>
      <c r="H31" s="112" t="s">
        <v>197</v>
      </c>
      <c r="I31" s="111" t="s">
        <v>179</v>
      </c>
      <c r="J31" s="111" t="s">
        <v>237</v>
      </c>
      <c r="K31" s="111" t="s">
        <v>237</v>
      </c>
      <c r="L31" s="111" t="s">
        <v>237</v>
      </c>
      <c r="M31" s="111" t="s">
        <v>237</v>
      </c>
      <c r="N31" s="111" t="s">
        <v>237</v>
      </c>
      <c r="O31" s="181" t="s">
        <v>91</v>
      </c>
      <c r="P31" s="183">
        <v>1</v>
      </c>
      <c r="Q31" s="184">
        <v>2400000</v>
      </c>
      <c r="R31" s="111" t="s">
        <v>257</v>
      </c>
      <c r="S31" s="111" t="s">
        <v>258</v>
      </c>
    </row>
    <row r="32" spans="1:19" ht="32.25" customHeight="1">
      <c r="A32" s="179" t="s">
        <v>314</v>
      </c>
      <c r="B32" s="245">
        <v>132050201003</v>
      </c>
      <c r="C32" s="111" t="s">
        <v>311</v>
      </c>
      <c r="D32" s="112" t="s">
        <v>145</v>
      </c>
      <c r="E32" s="111" t="s">
        <v>312</v>
      </c>
      <c r="F32" s="111" t="s">
        <v>237</v>
      </c>
      <c r="G32" s="111" t="s">
        <v>120</v>
      </c>
      <c r="H32" s="112" t="s">
        <v>197</v>
      </c>
      <c r="I32" s="111" t="s">
        <v>179</v>
      </c>
      <c r="J32" s="111" t="s">
        <v>237</v>
      </c>
      <c r="K32" s="111" t="s">
        <v>237</v>
      </c>
      <c r="L32" s="111" t="s">
        <v>237</v>
      </c>
      <c r="M32" s="111" t="s">
        <v>237</v>
      </c>
      <c r="N32" s="111" t="s">
        <v>237</v>
      </c>
      <c r="O32" s="181" t="s">
        <v>91</v>
      </c>
      <c r="P32" s="183">
        <v>1</v>
      </c>
      <c r="Q32" s="184">
        <v>2400000</v>
      </c>
      <c r="R32" s="111" t="s">
        <v>257</v>
      </c>
      <c r="S32" s="111" t="s">
        <v>258</v>
      </c>
    </row>
    <row r="33" spans="1:19" ht="32.25" customHeight="1">
      <c r="A33" s="179" t="s">
        <v>315</v>
      </c>
      <c r="B33" s="245">
        <v>132050201005</v>
      </c>
      <c r="C33" s="111" t="s">
        <v>223</v>
      </c>
      <c r="D33" s="112" t="s">
        <v>140</v>
      </c>
      <c r="E33" s="111" t="s">
        <v>302</v>
      </c>
      <c r="F33" s="111" t="s">
        <v>237</v>
      </c>
      <c r="G33" s="111" t="s">
        <v>316</v>
      </c>
      <c r="H33" s="112" t="s">
        <v>288</v>
      </c>
      <c r="I33" s="111" t="s">
        <v>283</v>
      </c>
      <c r="J33" s="111" t="s">
        <v>237</v>
      </c>
      <c r="K33" s="111" t="s">
        <v>237</v>
      </c>
      <c r="L33" s="111" t="s">
        <v>237</v>
      </c>
      <c r="M33" s="111" t="s">
        <v>237</v>
      </c>
      <c r="N33" s="111" t="s">
        <v>237</v>
      </c>
      <c r="O33" s="181" t="s">
        <v>91</v>
      </c>
      <c r="P33" s="183">
        <v>1</v>
      </c>
      <c r="Q33" s="184">
        <v>2000000</v>
      </c>
      <c r="R33" s="111" t="s">
        <v>257</v>
      </c>
      <c r="S33" s="111" t="s">
        <v>258</v>
      </c>
    </row>
    <row r="34" spans="1:19" ht="32.25" customHeight="1">
      <c r="A34" s="179" t="s">
        <v>317</v>
      </c>
      <c r="B34" s="245">
        <v>132050201008</v>
      </c>
      <c r="C34" s="111" t="s">
        <v>162</v>
      </c>
      <c r="D34" s="112" t="s">
        <v>140</v>
      </c>
      <c r="E34" s="111" t="s">
        <v>302</v>
      </c>
      <c r="F34" s="111" t="s">
        <v>237</v>
      </c>
      <c r="G34" s="111" t="s">
        <v>107</v>
      </c>
      <c r="H34" s="112" t="s">
        <v>288</v>
      </c>
      <c r="I34" s="111" t="s">
        <v>283</v>
      </c>
      <c r="J34" s="111" t="s">
        <v>237</v>
      </c>
      <c r="K34" s="111" t="s">
        <v>237</v>
      </c>
      <c r="L34" s="111" t="s">
        <v>237</v>
      </c>
      <c r="M34" s="111" t="s">
        <v>237</v>
      </c>
      <c r="N34" s="111" t="s">
        <v>237</v>
      </c>
      <c r="O34" s="181" t="s">
        <v>91</v>
      </c>
      <c r="P34" s="183">
        <v>1</v>
      </c>
      <c r="Q34" s="184">
        <v>2000000</v>
      </c>
      <c r="R34" s="111" t="s">
        <v>257</v>
      </c>
      <c r="S34" s="111" t="s">
        <v>258</v>
      </c>
    </row>
    <row r="35" spans="1:19" ht="32.25" customHeight="1">
      <c r="A35" s="179" t="s">
        <v>318</v>
      </c>
      <c r="B35" s="245">
        <v>132050201017</v>
      </c>
      <c r="C35" s="111" t="s">
        <v>319</v>
      </c>
      <c r="D35" s="112" t="s">
        <v>140</v>
      </c>
      <c r="E35" s="111" t="s">
        <v>302</v>
      </c>
      <c r="F35" s="111" t="s">
        <v>237</v>
      </c>
      <c r="G35" s="111" t="s">
        <v>107</v>
      </c>
      <c r="H35" s="112" t="s">
        <v>288</v>
      </c>
      <c r="I35" s="111" t="s">
        <v>283</v>
      </c>
      <c r="J35" s="111" t="s">
        <v>237</v>
      </c>
      <c r="K35" s="111" t="s">
        <v>237</v>
      </c>
      <c r="L35" s="111" t="s">
        <v>237</v>
      </c>
      <c r="M35" s="111" t="s">
        <v>237</v>
      </c>
      <c r="N35" s="111" t="s">
        <v>237</v>
      </c>
      <c r="O35" s="181" t="s">
        <v>91</v>
      </c>
      <c r="P35" s="183">
        <v>1</v>
      </c>
      <c r="Q35" s="184">
        <v>3000000</v>
      </c>
      <c r="R35" s="111" t="s">
        <v>257</v>
      </c>
      <c r="S35" s="111" t="s">
        <v>258</v>
      </c>
    </row>
    <row r="36" spans="1:19" ht="32.25" customHeight="1">
      <c r="A36" s="179" t="s">
        <v>320</v>
      </c>
      <c r="B36" s="245">
        <v>132050201031</v>
      </c>
      <c r="C36" s="111" t="s">
        <v>321</v>
      </c>
      <c r="D36" s="112" t="s">
        <v>140</v>
      </c>
      <c r="E36" s="111" t="s">
        <v>302</v>
      </c>
      <c r="F36" s="111" t="s">
        <v>237</v>
      </c>
      <c r="G36" s="111" t="s">
        <v>120</v>
      </c>
      <c r="H36" s="112" t="s">
        <v>197</v>
      </c>
      <c r="I36" s="111" t="s">
        <v>179</v>
      </c>
      <c r="J36" s="111" t="s">
        <v>237</v>
      </c>
      <c r="K36" s="111" t="s">
        <v>237</v>
      </c>
      <c r="L36" s="111" t="s">
        <v>237</v>
      </c>
      <c r="M36" s="111" t="s">
        <v>237</v>
      </c>
      <c r="N36" s="111" t="s">
        <v>237</v>
      </c>
      <c r="O36" s="181" t="s">
        <v>91</v>
      </c>
      <c r="P36" s="183">
        <v>1</v>
      </c>
      <c r="Q36" s="184">
        <v>7500000</v>
      </c>
      <c r="R36" s="111" t="s">
        <v>257</v>
      </c>
      <c r="S36" s="111" t="s">
        <v>258</v>
      </c>
    </row>
    <row r="37" spans="1:19" ht="32.25" customHeight="1">
      <c r="A37" s="179" t="s">
        <v>322</v>
      </c>
      <c r="B37" s="245">
        <v>132050201032</v>
      </c>
      <c r="C37" s="111" t="s">
        <v>323</v>
      </c>
      <c r="D37" s="112" t="s">
        <v>140</v>
      </c>
      <c r="E37" s="111" t="s">
        <v>324</v>
      </c>
      <c r="F37" s="111" t="s">
        <v>237</v>
      </c>
      <c r="G37" s="111" t="s">
        <v>120</v>
      </c>
      <c r="H37" s="112" t="s">
        <v>197</v>
      </c>
      <c r="I37" s="111" t="s">
        <v>179</v>
      </c>
      <c r="J37" s="111" t="s">
        <v>237</v>
      </c>
      <c r="K37" s="111" t="s">
        <v>237</v>
      </c>
      <c r="L37" s="111" t="s">
        <v>237</v>
      </c>
      <c r="M37" s="111" t="s">
        <v>237</v>
      </c>
      <c r="N37" s="111" t="s">
        <v>237</v>
      </c>
      <c r="O37" s="181" t="s">
        <v>91</v>
      </c>
      <c r="P37" s="183">
        <v>1</v>
      </c>
      <c r="Q37" s="184">
        <v>1200000</v>
      </c>
      <c r="R37" s="111" t="s">
        <v>257</v>
      </c>
      <c r="S37" s="111" t="s">
        <v>258</v>
      </c>
    </row>
    <row r="38" spans="1:19" ht="32.25" customHeight="1">
      <c r="A38" s="179" t="s">
        <v>325</v>
      </c>
      <c r="B38" s="245">
        <v>132050201032</v>
      </c>
      <c r="C38" s="111" t="s">
        <v>323</v>
      </c>
      <c r="D38" s="112" t="s">
        <v>144</v>
      </c>
      <c r="E38" s="111" t="s">
        <v>324</v>
      </c>
      <c r="F38" s="111" t="s">
        <v>237</v>
      </c>
      <c r="G38" s="111" t="s">
        <v>120</v>
      </c>
      <c r="H38" s="112" t="s">
        <v>197</v>
      </c>
      <c r="I38" s="111" t="s">
        <v>179</v>
      </c>
      <c r="J38" s="111" t="s">
        <v>237</v>
      </c>
      <c r="K38" s="111" t="s">
        <v>237</v>
      </c>
      <c r="L38" s="111" t="s">
        <v>237</v>
      </c>
      <c r="M38" s="111" t="s">
        <v>237</v>
      </c>
      <c r="N38" s="111" t="s">
        <v>237</v>
      </c>
      <c r="O38" s="181" t="s">
        <v>91</v>
      </c>
      <c r="P38" s="183">
        <v>1</v>
      </c>
      <c r="Q38" s="184">
        <v>1200000</v>
      </c>
      <c r="R38" s="111" t="s">
        <v>257</v>
      </c>
      <c r="S38" s="111" t="s">
        <v>258</v>
      </c>
    </row>
    <row r="39" spans="1:19" ht="32.25" customHeight="1">
      <c r="A39" s="179" t="s">
        <v>326</v>
      </c>
      <c r="B39" s="245">
        <v>132050201032</v>
      </c>
      <c r="C39" s="111" t="s">
        <v>323</v>
      </c>
      <c r="D39" s="112" t="s">
        <v>145</v>
      </c>
      <c r="E39" s="111" t="s">
        <v>324</v>
      </c>
      <c r="F39" s="111" t="s">
        <v>237</v>
      </c>
      <c r="G39" s="111" t="s">
        <v>120</v>
      </c>
      <c r="H39" s="112" t="s">
        <v>197</v>
      </c>
      <c r="I39" s="111" t="s">
        <v>179</v>
      </c>
      <c r="J39" s="111" t="s">
        <v>237</v>
      </c>
      <c r="K39" s="111" t="s">
        <v>237</v>
      </c>
      <c r="L39" s="111" t="s">
        <v>237</v>
      </c>
      <c r="M39" s="111" t="s">
        <v>237</v>
      </c>
      <c r="N39" s="111" t="s">
        <v>237</v>
      </c>
      <c r="O39" s="181" t="s">
        <v>91</v>
      </c>
      <c r="P39" s="183">
        <v>1</v>
      </c>
      <c r="Q39" s="184">
        <v>1200000</v>
      </c>
      <c r="R39" s="111" t="s">
        <v>257</v>
      </c>
      <c r="S39" s="111" t="s">
        <v>258</v>
      </c>
    </row>
    <row r="40" spans="1:19" ht="32.25" customHeight="1">
      <c r="A40" s="179" t="s">
        <v>327</v>
      </c>
      <c r="B40" s="245">
        <v>132050201032</v>
      </c>
      <c r="C40" s="111" t="s">
        <v>323</v>
      </c>
      <c r="D40" s="112" t="s">
        <v>146</v>
      </c>
      <c r="E40" s="111" t="s">
        <v>324</v>
      </c>
      <c r="F40" s="111" t="s">
        <v>237</v>
      </c>
      <c r="G40" s="111" t="s">
        <v>120</v>
      </c>
      <c r="H40" s="112" t="s">
        <v>197</v>
      </c>
      <c r="I40" s="111" t="s">
        <v>179</v>
      </c>
      <c r="J40" s="111" t="s">
        <v>237</v>
      </c>
      <c r="K40" s="111" t="s">
        <v>237</v>
      </c>
      <c r="L40" s="111" t="s">
        <v>237</v>
      </c>
      <c r="M40" s="111" t="s">
        <v>237</v>
      </c>
      <c r="N40" s="111" t="s">
        <v>237</v>
      </c>
      <c r="O40" s="181" t="s">
        <v>91</v>
      </c>
      <c r="P40" s="183">
        <v>1</v>
      </c>
      <c r="Q40" s="184">
        <v>1200000</v>
      </c>
      <c r="R40" s="111" t="s">
        <v>257</v>
      </c>
      <c r="S40" s="111" t="s">
        <v>258</v>
      </c>
    </row>
    <row r="41" spans="1:19" ht="32.25" customHeight="1">
      <c r="A41" s="179" t="s">
        <v>328</v>
      </c>
      <c r="B41" s="245">
        <v>132050201032</v>
      </c>
      <c r="C41" s="111" t="s">
        <v>323</v>
      </c>
      <c r="D41" s="112" t="s">
        <v>147</v>
      </c>
      <c r="E41" s="111" t="s">
        <v>324</v>
      </c>
      <c r="F41" s="111" t="s">
        <v>237</v>
      </c>
      <c r="G41" s="111" t="s">
        <v>120</v>
      </c>
      <c r="H41" s="112" t="s">
        <v>197</v>
      </c>
      <c r="I41" s="111" t="s">
        <v>179</v>
      </c>
      <c r="J41" s="111" t="s">
        <v>237</v>
      </c>
      <c r="K41" s="111" t="s">
        <v>237</v>
      </c>
      <c r="L41" s="111" t="s">
        <v>237</v>
      </c>
      <c r="M41" s="111" t="s">
        <v>237</v>
      </c>
      <c r="N41" s="111" t="s">
        <v>237</v>
      </c>
      <c r="O41" s="181" t="s">
        <v>91</v>
      </c>
      <c r="P41" s="183">
        <v>1</v>
      </c>
      <c r="Q41" s="184">
        <v>1200000</v>
      </c>
      <c r="R41" s="111" t="s">
        <v>257</v>
      </c>
      <c r="S41" s="111" t="s">
        <v>258</v>
      </c>
    </row>
    <row r="42" spans="1:19" ht="32.25" customHeight="1">
      <c r="A42" s="179" t="s">
        <v>329</v>
      </c>
      <c r="B42" s="245">
        <v>132050201032</v>
      </c>
      <c r="C42" s="111" t="s">
        <v>323</v>
      </c>
      <c r="D42" s="112" t="s">
        <v>148</v>
      </c>
      <c r="E42" s="111" t="s">
        <v>324</v>
      </c>
      <c r="F42" s="111" t="s">
        <v>237</v>
      </c>
      <c r="G42" s="111" t="s">
        <v>120</v>
      </c>
      <c r="H42" s="112" t="s">
        <v>197</v>
      </c>
      <c r="I42" s="111" t="s">
        <v>179</v>
      </c>
      <c r="J42" s="111" t="s">
        <v>237</v>
      </c>
      <c r="K42" s="111" t="s">
        <v>237</v>
      </c>
      <c r="L42" s="111" t="s">
        <v>237</v>
      </c>
      <c r="M42" s="111" t="s">
        <v>237</v>
      </c>
      <c r="N42" s="111" t="s">
        <v>237</v>
      </c>
      <c r="O42" s="181" t="s">
        <v>91</v>
      </c>
      <c r="P42" s="183">
        <v>1</v>
      </c>
      <c r="Q42" s="184">
        <v>1200000</v>
      </c>
      <c r="R42" s="111" t="s">
        <v>257</v>
      </c>
      <c r="S42" s="111" t="s">
        <v>258</v>
      </c>
    </row>
    <row r="43" spans="1:19" ht="32.25" customHeight="1">
      <c r="A43" s="179" t="s">
        <v>330</v>
      </c>
      <c r="B43" s="245">
        <v>132050201039</v>
      </c>
      <c r="C43" s="111" t="s">
        <v>163</v>
      </c>
      <c r="D43" s="112" t="s">
        <v>140</v>
      </c>
      <c r="E43" s="111" t="s">
        <v>331</v>
      </c>
      <c r="F43" s="111" t="s">
        <v>237</v>
      </c>
      <c r="G43" s="111" t="s">
        <v>107</v>
      </c>
      <c r="H43" s="112" t="s">
        <v>127</v>
      </c>
      <c r="I43" s="111" t="s">
        <v>283</v>
      </c>
      <c r="J43" s="111" t="s">
        <v>237</v>
      </c>
      <c r="K43" s="111" t="s">
        <v>237</v>
      </c>
      <c r="L43" s="111" t="s">
        <v>237</v>
      </c>
      <c r="M43" s="111" t="s">
        <v>237</v>
      </c>
      <c r="N43" s="111" t="s">
        <v>237</v>
      </c>
      <c r="O43" s="181" t="s">
        <v>91</v>
      </c>
      <c r="P43" s="183">
        <v>1</v>
      </c>
      <c r="Q43" s="184">
        <v>500000</v>
      </c>
      <c r="R43" s="111" t="s">
        <v>257</v>
      </c>
      <c r="S43" s="111" t="s">
        <v>258</v>
      </c>
    </row>
    <row r="44" spans="1:19" ht="32.25" customHeight="1">
      <c r="A44" s="179" t="s">
        <v>332</v>
      </c>
      <c r="B44" s="245">
        <v>132050201039</v>
      </c>
      <c r="C44" s="111" t="s">
        <v>333</v>
      </c>
      <c r="D44" s="112" t="s">
        <v>144</v>
      </c>
      <c r="E44" s="111" t="s">
        <v>334</v>
      </c>
      <c r="F44" s="111" t="s">
        <v>237</v>
      </c>
      <c r="G44" s="111" t="s">
        <v>122</v>
      </c>
      <c r="H44" s="112" t="s">
        <v>197</v>
      </c>
      <c r="I44" s="111" t="s">
        <v>179</v>
      </c>
      <c r="J44" s="111" t="s">
        <v>237</v>
      </c>
      <c r="K44" s="111" t="s">
        <v>237</v>
      </c>
      <c r="L44" s="111" t="s">
        <v>237</v>
      </c>
      <c r="M44" s="111" t="s">
        <v>237</v>
      </c>
      <c r="N44" s="111" t="s">
        <v>237</v>
      </c>
      <c r="O44" s="181" t="s">
        <v>91</v>
      </c>
      <c r="P44" s="183">
        <v>1</v>
      </c>
      <c r="Q44" s="184">
        <v>725000</v>
      </c>
      <c r="R44" s="111" t="s">
        <v>257</v>
      </c>
      <c r="S44" s="111" t="s">
        <v>258</v>
      </c>
    </row>
    <row r="45" spans="1:19" ht="32.25" customHeight="1">
      <c r="A45" s="179" t="s">
        <v>335</v>
      </c>
      <c r="B45" s="245">
        <v>132050201039</v>
      </c>
      <c r="C45" s="111" t="s">
        <v>333</v>
      </c>
      <c r="D45" s="112" t="s">
        <v>145</v>
      </c>
      <c r="E45" s="111" t="s">
        <v>334</v>
      </c>
      <c r="F45" s="111" t="s">
        <v>237</v>
      </c>
      <c r="G45" s="111" t="s">
        <v>122</v>
      </c>
      <c r="H45" s="112" t="s">
        <v>197</v>
      </c>
      <c r="I45" s="111" t="s">
        <v>179</v>
      </c>
      <c r="J45" s="111" t="s">
        <v>237</v>
      </c>
      <c r="K45" s="111" t="s">
        <v>237</v>
      </c>
      <c r="L45" s="111" t="s">
        <v>237</v>
      </c>
      <c r="M45" s="111" t="s">
        <v>237</v>
      </c>
      <c r="N45" s="111" t="s">
        <v>237</v>
      </c>
      <c r="O45" s="181" t="s">
        <v>91</v>
      </c>
      <c r="P45" s="183">
        <v>1</v>
      </c>
      <c r="Q45" s="184">
        <v>725000</v>
      </c>
      <c r="R45" s="111" t="s">
        <v>257</v>
      </c>
      <c r="S45" s="111" t="s">
        <v>258</v>
      </c>
    </row>
    <row r="46" spans="1:19" ht="32.25" customHeight="1">
      <c r="A46" s="179" t="s">
        <v>336</v>
      </c>
      <c r="B46" s="245">
        <v>132050201039</v>
      </c>
      <c r="C46" s="111" t="s">
        <v>333</v>
      </c>
      <c r="D46" s="112" t="s">
        <v>146</v>
      </c>
      <c r="E46" s="111" t="s">
        <v>334</v>
      </c>
      <c r="F46" s="111" t="s">
        <v>237</v>
      </c>
      <c r="G46" s="111" t="s">
        <v>122</v>
      </c>
      <c r="H46" s="112" t="s">
        <v>197</v>
      </c>
      <c r="I46" s="111" t="s">
        <v>179</v>
      </c>
      <c r="J46" s="111" t="s">
        <v>237</v>
      </c>
      <c r="K46" s="111" t="s">
        <v>237</v>
      </c>
      <c r="L46" s="111" t="s">
        <v>237</v>
      </c>
      <c r="M46" s="111" t="s">
        <v>237</v>
      </c>
      <c r="N46" s="111" t="s">
        <v>237</v>
      </c>
      <c r="O46" s="181" t="s">
        <v>91</v>
      </c>
      <c r="P46" s="183">
        <v>1</v>
      </c>
      <c r="Q46" s="184">
        <v>725000</v>
      </c>
      <c r="R46" s="111" t="s">
        <v>257</v>
      </c>
      <c r="S46" s="111" t="s">
        <v>258</v>
      </c>
    </row>
    <row r="47" spans="1:19" ht="32.25" customHeight="1">
      <c r="A47" s="179" t="s">
        <v>337</v>
      </c>
      <c r="B47" s="245">
        <v>132050201039</v>
      </c>
      <c r="C47" s="111" t="s">
        <v>333</v>
      </c>
      <c r="D47" s="112" t="s">
        <v>147</v>
      </c>
      <c r="E47" s="111" t="s">
        <v>334</v>
      </c>
      <c r="F47" s="111" t="s">
        <v>237</v>
      </c>
      <c r="G47" s="111" t="s">
        <v>122</v>
      </c>
      <c r="H47" s="112" t="s">
        <v>197</v>
      </c>
      <c r="I47" s="111" t="s">
        <v>179</v>
      </c>
      <c r="J47" s="111" t="s">
        <v>237</v>
      </c>
      <c r="K47" s="111" t="s">
        <v>237</v>
      </c>
      <c r="L47" s="111" t="s">
        <v>237</v>
      </c>
      <c r="M47" s="111" t="s">
        <v>237</v>
      </c>
      <c r="N47" s="111" t="s">
        <v>237</v>
      </c>
      <c r="O47" s="181" t="s">
        <v>91</v>
      </c>
      <c r="P47" s="183">
        <v>1</v>
      </c>
      <c r="Q47" s="184">
        <v>725000</v>
      </c>
      <c r="R47" s="111" t="s">
        <v>257</v>
      </c>
      <c r="S47" s="111" t="s">
        <v>258</v>
      </c>
    </row>
    <row r="48" spans="1:19" ht="32.25" customHeight="1">
      <c r="A48" s="179" t="s">
        <v>338</v>
      </c>
      <c r="B48" s="245">
        <v>132050204003</v>
      </c>
      <c r="C48" s="111" t="s">
        <v>339</v>
      </c>
      <c r="D48" s="112" t="s">
        <v>140</v>
      </c>
      <c r="E48" s="111" t="s">
        <v>101</v>
      </c>
      <c r="F48" s="111" t="s">
        <v>237</v>
      </c>
      <c r="G48" s="111" t="s">
        <v>90</v>
      </c>
      <c r="H48" s="112" t="s">
        <v>178</v>
      </c>
      <c r="I48" s="111" t="s">
        <v>179</v>
      </c>
      <c r="J48" s="111" t="s">
        <v>237</v>
      </c>
      <c r="K48" s="111" t="s">
        <v>237</v>
      </c>
      <c r="L48" s="111" t="s">
        <v>237</v>
      </c>
      <c r="M48" s="111" t="s">
        <v>237</v>
      </c>
      <c r="N48" s="111" t="s">
        <v>237</v>
      </c>
      <c r="O48" s="181" t="s">
        <v>91</v>
      </c>
      <c r="P48" s="183">
        <v>1</v>
      </c>
      <c r="Q48" s="184">
        <v>4800000</v>
      </c>
      <c r="R48" s="111" t="s">
        <v>257</v>
      </c>
      <c r="S48" s="111" t="s">
        <v>258</v>
      </c>
    </row>
    <row r="49" spans="1:19" ht="32.25" customHeight="1">
      <c r="A49" s="179" t="s">
        <v>340</v>
      </c>
      <c r="B49" s="245">
        <v>132050204003</v>
      </c>
      <c r="C49" s="111" t="s">
        <v>341</v>
      </c>
      <c r="D49" s="112" t="s">
        <v>144</v>
      </c>
      <c r="E49" s="111" t="s">
        <v>101</v>
      </c>
      <c r="F49" s="111" t="s">
        <v>237</v>
      </c>
      <c r="G49" s="111" t="s">
        <v>90</v>
      </c>
      <c r="H49" s="112" t="s">
        <v>178</v>
      </c>
      <c r="I49" s="111" t="s">
        <v>179</v>
      </c>
      <c r="J49" s="111" t="s">
        <v>237</v>
      </c>
      <c r="K49" s="111" t="s">
        <v>237</v>
      </c>
      <c r="L49" s="111" t="s">
        <v>237</v>
      </c>
      <c r="M49" s="111" t="s">
        <v>237</v>
      </c>
      <c r="N49" s="111" t="s">
        <v>237</v>
      </c>
      <c r="O49" s="181" t="s">
        <v>91</v>
      </c>
      <c r="P49" s="183">
        <v>1</v>
      </c>
      <c r="Q49" s="184">
        <v>4000000</v>
      </c>
      <c r="R49" s="111" t="s">
        <v>257</v>
      </c>
      <c r="S49" s="111" t="s">
        <v>258</v>
      </c>
    </row>
    <row r="50" spans="1:19" ht="32.25" customHeight="1">
      <c r="A50" s="179" t="s">
        <v>342</v>
      </c>
      <c r="B50" s="245">
        <v>132050204003</v>
      </c>
      <c r="C50" s="111" t="s">
        <v>341</v>
      </c>
      <c r="D50" s="112" t="s">
        <v>145</v>
      </c>
      <c r="E50" s="111" t="s">
        <v>101</v>
      </c>
      <c r="F50" s="111" t="s">
        <v>237</v>
      </c>
      <c r="G50" s="111" t="s">
        <v>90</v>
      </c>
      <c r="H50" s="112" t="s">
        <v>178</v>
      </c>
      <c r="I50" s="111" t="s">
        <v>179</v>
      </c>
      <c r="J50" s="111" t="s">
        <v>237</v>
      </c>
      <c r="K50" s="111" t="s">
        <v>237</v>
      </c>
      <c r="L50" s="111" t="s">
        <v>237</v>
      </c>
      <c r="M50" s="111" t="s">
        <v>237</v>
      </c>
      <c r="N50" s="111" t="s">
        <v>237</v>
      </c>
      <c r="O50" s="181" t="s">
        <v>91</v>
      </c>
      <c r="P50" s="183">
        <v>1</v>
      </c>
      <c r="Q50" s="184">
        <v>4000000</v>
      </c>
      <c r="R50" s="111" t="s">
        <v>257</v>
      </c>
      <c r="S50" s="111" t="s">
        <v>258</v>
      </c>
    </row>
    <row r="51" spans="1:19" ht="32.25" customHeight="1">
      <c r="A51" s="179" t="s">
        <v>343</v>
      </c>
      <c r="B51" s="245">
        <v>132050204003</v>
      </c>
      <c r="C51" s="111" t="s">
        <v>341</v>
      </c>
      <c r="D51" s="112" t="s">
        <v>146</v>
      </c>
      <c r="E51" s="111" t="s">
        <v>101</v>
      </c>
      <c r="F51" s="111" t="s">
        <v>237</v>
      </c>
      <c r="G51" s="111" t="s">
        <v>90</v>
      </c>
      <c r="H51" s="112" t="s">
        <v>178</v>
      </c>
      <c r="I51" s="111" t="s">
        <v>179</v>
      </c>
      <c r="J51" s="111" t="s">
        <v>237</v>
      </c>
      <c r="K51" s="111" t="s">
        <v>237</v>
      </c>
      <c r="L51" s="111" t="s">
        <v>237</v>
      </c>
      <c r="M51" s="111" t="s">
        <v>237</v>
      </c>
      <c r="N51" s="111" t="s">
        <v>237</v>
      </c>
      <c r="O51" s="181" t="s">
        <v>91</v>
      </c>
      <c r="P51" s="183">
        <v>1</v>
      </c>
      <c r="Q51" s="184">
        <v>4000000</v>
      </c>
      <c r="R51" s="111" t="s">
        <v>257</v>
      </c>
      <c r="S51" s="111" t="s">
        <v>258</v>
      </c>
    </row>
    <row r="52" spans="1:19" ht="32.25" customHeight="1">
      <c r="A52" s="179" t="s">
        <v>344</v>
      </c>
      <c r="B52" s="245">
        <v>132050204003</v>
      </c>
      <c r="C52" s="111" t="s">
        <v>339</v>
      </c>
      <c r="D52" s="112" t="s">
        <v>147</v>
      </c>
      <c r="E52" s="111" t="s">
        <v>101</v>
      </c>
      <c r="F52" s="111" t="s">
        <v>237</v>
      </c>
      <c r="G52" s="111" t="s">
        <v>90</v>
      </c>
      <c r="H52" s="112" t="s">
        <v>196</v>
      </c>
      <c r="I52" s="111" t="s">
        <v>179</v>
      </c>
      <c r="J52" s="111" t="s">
        <v>237</v>
      </c>
      <c r="K52" s="111" t="s">
        <v>237</v>
      </c>
      <c r="L52" s="111" t="s">
        <v>237</v>
      </c>
      <c r="M52" s="111" t="s">
        <v>237</v>
      </c>
      <c r="N52" s="111" t="s">
        <v>237</v>
      </c>
      <c r="O52" s="181" t="s">
        <v>91</v>
      </c>
      <c r="P52" s="183">
        <v>1</v>
      </c>
      <c r="Q52" s="184">
        <v>5000000</v>
      </c>
      <c r="R52" s="111" t="s">
        <v>257</v>
      </c>
      <c r="S52" s="111" t="s">
        <v>258</v>
      </c>
    </row>
    <row r="53" spans="1:19" ht="32.25" customHeight="1">
      <c r="A53" s="179" t="s">
        <v>345</v>
      </c>
      <c r="B53" s="245">
        <v>132050204006</v>
      </c>
      <c r="C53" s="111" t="s">
        <v>346</v>
      </c>
      <c r="D53" s="112" t="s">
        <v>140</v>
      </c>
      <c r="E53" s="111" t="s">
        <v>347</v>
      </c>
      <c r="F53" s="111" t="s">
        <v>237</v>
      </c>
      <c r="G53" s="111" t="s">
        <v>237</v>
      </c>
      <c r="H53" s="112" t="s">
        <v>177</v>
      </c>
      <c r="I53" s="111" t="s">
        <v>283</v>
      </c>
      <c r="J53" s="111" t="s">
        <v>237</v>
      </c>
      <c r="K53" s="111" t="s">
        <v>237</v>
      </c>
      <c r="L53" s="111" t="s">
        <v>237</v>
      </c>
      <c r="M53" s="111" t="s">
        <v>237</v>
      </c>
      <c r="N53" s="111" t="s">
        <v>237</v>
      </c>
      <c r="O53" s="181" t="s">
        <v>91</v>
      </c>
      <c r="P53" s="183">
        <v>1</v>
      </c>
      <c r="Q53" s="184">
        <v>730000</v>
      </c>
      <c r="R53" s="111" t="s">
        <v>257</v>
      </c>
      <c r="S53" s="111" t="s">
        <v>258</v>
      </c>
    </row>
    <row r="54" spans="1:19" ht="32.25" customHeight="1">
      <c r="A54" s="179" t="s">
        <v>348</v>
      </c>
      <c r="B54" s="245">
        <v>132050204006</v>
      </c>
      <c r="C54" s="111" t="s">
        <v>346</v>
      </c>
      <c r="D54" s="112" t="s">
        <v>144</v>
      </c>
      <c r="E54" s="111" t="s">
        <v>347</v>
      </c>
      <c r="F54" s="111" t="s">
        <v>237</v>
      </c>
      <c r="G54" s="111" t="s">
        <v>237</v>
      </c>
      <c r="H54" s="112" t="s">
        <v>177</v>
      </c>
      <c r="I54" s="111" t="s">
        <v>283</v>
      </c>
      <c r="J54" s="111" t="s">
        <v>237</v>
      </c>
      <c r="K54" s="111" t="s">
        <v>237</v>
      </c>
      <c r="L54" s="111" t="s">
        <v>237</v>
      </c>
      <c r="M54" s="111" t="s">
        <v>237</v>
      </c>
      <c r="N54" s="111" t="s">
        <v>237</v>
      </c>
      <c r="O54" s="181" t="s">
        <v>91</v>
      </c>
      <c r="P54" s="183">
        <v>1</v>
      </c>
      <c r="Q54" s="184">
        <v>730000</v>
      </c>
      <c r="R54" s="111" t="s">
        <v>257</v>
      </c>
      <c r="S54" s="111" t="s">
        <v>258</v>
      </c>
    </row>
    <row r="55" spans="1:19" ht="32.25" customHeight="1">
      <c r="A55" s="179" t="s">
        <v>349</v>
      </c>
      <c r="B55" s="245">
        <v>132050204006</v>
      </c>
      <c r="C55" s="111" t="s">
        <v>346</v>
      </c>
      <c r="D55" s="112" t="s">
        <v>145</v>
      </c>
      <c r="E55" s="111" t="s">
        <v>347</v>
      </c>
      <c r="F55" s="111" t="s">
        <v>237</v>
      </c>
      <c r="G55" s="111" t="s">
        <v>237</v>
      </c>
      <c r="H55" s="112" t="s">
        <v>177</v>
      </c>
      <c r="I55" s="111" t="s">
        <v>283</v>
      </c>
      <c r="J55" s="111" t="s">
        <v>237</v>
      </c>
      <c r="K55" s="111" t="s">
        <v>237</v>
      </c>
      <c r="L55" s="111" t="s">
        <v>237</v>
      </c>
      <c r="M55" s="111" t="s">
        <v>237</v>
      </c>
      <c r="N55" s="111" t="s">
        <v>237</v>
      </c>
      <c r="O55" s="181" t="s">
        <v>91</v>
      </c>
      <c r="P55" s="183">
        <v>1</v>
      </c>
      <c r="Q55" s="184">
        <v>730000</v>
      </c>
      <c r="R55" s="111" t="s">
        <v>257</v>
      </c>
      <c r="S55" s="111" t="s">
        <v>258</v>
      </c>
    </row>
    <row r="56" spans="1:19" ht="32.25" customHeight="1">
      <c r="A56" s="179" t="s">
        <v>350</v>
      </c>
      <c r="B56" s="245">
        <v>132050206002</v>
      </c>
      <c r="C56" s="111" t="s">
        <v>164</v>
      </c>
      <c r="D56" s="112" t="s">
        <v>140</v>
      </c>
      <c r="E56" s="111" t="s">
        <v>351</v>
      </c>
      <c r="F56" s="111" t="s">
        <v>237</v>
      </c>
      <c r="G56" s="111" t="s">
        <v>90</v>
      </c>
      <c r="H56" s="112" t="s">
        <v>180</v>
      </c>
      <c r="I56" s="111" t="s">
        <v>179</v>
      </c>
      <c r="J56" s="111" t="s">
        <v>237</v>
      </c>
      <c r="K56" s="111" t="s">
        <v>237</v>
      </c>
      <c r="L56" s="111" t="s">
        <v>237</v>
      </c>
      <c r="M56" s="111" t="s">
        <v>237</v>
      </c>
      <c r="N56" s="111" t="s">
        <v>237</v>
      </c>
      <c r="O56" s="181" t="s">
        <v>91</v>
      </c>
      <c r="P56" s="183">
        <v>1</v>
      </c>
      <c r="Q56" s="184">
        <v>2850000</v>
      </c>
      <c r="R56" s="111" t="s">
        <v>257</v>
      </c>
      <c r="S56" s="111" t="s">
        <v>258</v>
      </c>
    </row>
    <row r="57" spans="1:19" ht="32.25" customHeight="1">
      <c r="A57" s="179" t="s">
        <v>352</v>
      </c>
      <c r="B57" s="245">
        <v>132050206002</v>
      </c>
      <c r="C57" s="111" t="s">
        <v>353</v>
      </c>
      <c r="D57" s="112" t="s">
        <v>144</v>
      </c>
      <c r="E57" s="111" t="s">
        <v>95</v>
      </c>
      <c r="F57" s="111" t="s">
        <v>237</v>
      </c>
      <c r="G57" s="111" t="s">
        <v>90</v>
      </c>
      <c r="H57" s="112" t="s">
        <v>125</v>
      </c>
      <c r="I57" s="111" t="s">
        <v>283</v>
      </c>
      <c r="J57" s="111" t="s">
        <v>237</v>
      </c>
      <c r="K57" s="111" t="s">
        <v>237</v>
      </c>
      <c r="L57" s="111" t="s">
        <v>237</v>
      </c>
      <c r="M57" s="111" t="s">
        <v>237</v>
      </c>
      <c r="N57" s="111" t="s">
        <v>237</v>
      </c>
      <c r="O57" s="181" t="s">
        <v>91</v>
      </c>
      <c r="P57" s="183">
        <v>1</v>
      </c>
      <c r="Q57" s="184">
        <v>1450000</v>
      </c>
      <c r="R57" s="111" t="s">
        <v>257</v>
      </c>
      <c r="S57" s="111" t="s">
        <v>258</v>
      </c>
    </row>
    <row r="58" spans="1:19" ht="32.25" customHeight="1">
      <c r="A58" s="179" t="s">
        <v>354</v>
      </c>
      <c r="B58" s="245">
        <v>132050206008</v>
      </c>
      <c r="C58" s="111" t="s">
        <v>166</v>
      </c>
      <c r="D58" s="112" t="s">
        <v>140</v>
      </c>
      <c r="E58" s="111" t="s">
        <v>355</v>
      </c>
      <c r="F58" s="111" t="s">
        <v>237</v>
      </c>
      <c r="G58" s="111" t="s">
        <v>90</v>
      </c>
      <c r="H58" s="112" t="s">
        <v>199</v>
      </c>
      <c r="I58" s="111" t="s">
        <v>283</v>
      </c>
      <c r="J58" s="111" t="s">
        <v>237</v>
      </c>
      <c r="K58" s="111" t="s">
        <v>237</v>
      </c>
      <c r="L58" s="111" t="s">
        <v>237</v>
      </c>
      <c r="M58" s="111" t="s">
        <v>237</v>
      </c>
      <c r="N58" s="111" t="s">
        <v>237</v>
      </c>
      <c r="O58" s="181" t="s">
        <v>91</v>
      </c>
      <c r="P58" s="183">
        <v>1</v>
      </c>
      <c r="Q58" s="184">
        <v>3000000</v>
      </c>
      <c r="R58" s="111" t="s">
        <v>257</v>
      </c>
      <c r="S58" s="111" t="s">
        <v>258</v>
      </c>
    </row>
    <row r="59" spans="1:19" ht="32.25" customHeight="1">
      <c r="A59" s="179" t="s">
        <v>356</v>
      </c>
      <c r="B59" s="245">
        <v>132050206014</v>
      </c>
      <c r="C59" s="111" t="s">
        <v>357</v>
      </c>
      <c r="D59" s="112" t="s">
        <v>140</v>
      </c>
      <c r="E59" s="111" t="s">
        <v>358</v>
      </c>
      <c r="F59" s="111" t="s">
        <v>237</v>
      </c>
      <c r="G59" s="111" t="s">
        <v>120</v>
      </c>
      <c r="H59" s="112" t="s">
        <v>204</v>
      </c>
      <c r="I59" s="111" t="s">
        <v>283</v>
      </c>
      <c r="J59" s="111" t="s">
        <v>237</v>
      </c>
      <c r="K59" s="111" t="s">
        <v>237</v>
      </c>
      <c r="L59" s="111" t="s">
        <v>237</v>
      </c>
      <c r="M59" s="111" t="s">
        <v>237</v>
      </c>
      <c r="N59" s="111" t="s">
        <v>237</v>
      </c>
      <c r="O59" s="181" t="s">
        <v>91</v>
      </c>
      <c r="P59" s="183">
        <v>1</v>
      </c>
      <c r="Q59" s="184">
        <v>2400000</v>
      </c>
      <c r="R59" s="111" t="s">
        <v>257</v>
      </c>
      <c r="S59" s="111" t="s">
        <v>258</v>
      </c>
    </row>
    <row r="60" spans="1:19" ht="32.25" customHeight="1">
      <c r="A60" s="179" t="s">
        <v>359</v>
      </c>
      <c r="B60" s="245">
        <v>132050206022</v>
      </c>
      <c r="C60" s="111" t="s">
        <v>360</v>
      </c>
      <c r="D60" s="112" t="s">
        <v>140</v>
      </c>
      <c r="E60" s="111" t="s">
        <v>361</v>
      </c>
      <c r="F60" s="111" t="s">
        <v>237</v>
      </c>
      <c r="G60" s="111" t="s">
        <v>120</v>
      </c>
      <c r="H60" s="112" t="s">
        <v>199</v>
      </c>
      <c r="I60" s="111" t="s">
        <v>283</v>
      </c>
      <c r="J60" s="111" t="s">
        <v>237</v>
      </c>
      <c r="K60" s="111" t="s">
        <v>237</v>
      </c>
      <c r="L60" s="111" t="s">
        <v>237</v>
      </c>
      <c r="M60" s="111" t="s">
        <v>237</v>
      </c>
      <c r="N60" s="111" t="s">
        <v>237</v>
      </c>
      <c r="O60" s="181" t="s">
        <v>91</v>
      </c>
      <c r="P60" s="183">
        <v>1</v>
      </c>
      <c r="Q60" s="184">
        <v>3500000</v>
      </c>
      <c r="R60" s="111" t="s">
        <v>257</v>
      </c>
      <c r="S60" s="111" t="s">
        <v>258</v>
      </c>
    </row>
    <row r="61" spans="1:19" ht="32.25" customHeight="1">
      <c r="A61" s="179" t="s">
        <v>362</v>
      </c>
      <c r="B61" s="245">
        <v>132050206036</v>
      </c>
      <c r="C61" s="111" t="s">
        <v>363</v>
      </c>
      <c r="D61" s="112" t="s">
        <v>140</v>
      </c>
      <c r="E61" s="111" t="s">
        <v>364</v>
      </c>
      <c r="F61" s="111" t="s">
        <v>237</v>
      </c>
      <c r="G61" s="111" t="s">
        <v>365</v>
      </c>
      <c r="H61" s="112" t="s">
        <v>177</v>
      </c>
      <c r="I61" s="111" t="s">
        <v>283</v>
      </c>
      <c r="J61" s="111" t="s">
        <v>237</v>
      </c>
      <c r="K61" s="111" t="s">
        <v>237</v>
      </c>
      <c r="L61" s="111" t="s">
        <v>237</v>
      </c>
      <c r="M61" s="111" t="s">
        <v>237</v>
      </c>
      <c r="N61" s="111" t="s">
        <v>237</v>
      </c>
      <c r="O61" s="181" t="s">
        <v>91</v>
      </c>
      <c r="P61" s="183">
        <v>1</v>
      </c>
      <c r="Q61" s="184">
        <v>800000</v>
      </c>
      <c r="R61" s="111" t="s">
        <v>257</v>
      </c>
      <c r="S61" s="111" t="s">
        <v>258</v>
      </c>
    </row>
    <row r="62" spans="1:19" ht="32.25" customHeight="1">
      <c r="A62" s="179" t="s">
        <v>366</v>
      </c>
      <c r="B62" s="245">
        <v>132050206059</v>
      </c>
      <c r="C62" s="111" t="s">
        <v>367</v>
      </c>
      <c r="D62" s="112" t="s">
        <v>140</v>
      </c>
      <c r="E62" s="111" t="s">
        <v>237</v>
      </c>
      <c r="F62" s="111" t="s">
        <v>368</v>
      </c>
      <c r="G62" s="111" t="s">
        <v>369</v>
      </c>
      <c r="H62" s="112" t="s">
        <v>370</v>
      </c>
      <c r="I62" s="111" t="s">
        <v>179</v>
      </c>
      <c r="J62" s="111" t="s">
        <v>237</v>
      </c>
      <c r="K62" s="111" t="s">
        <v>237</v>
      </c>
      <c r="L62" s="111" t="s">
        <v>237</v>
      </c>
      <c r="M62" s="111" t="s">
        <v>237</v>
      </c>
      <c r="N62" s="111" t="s">
        <v>237</v>
      </c>
      <c r="O62" s="181" t="s">
        <v>256</v>
      </c>
      <c r="P62" s="183">
        <v>1</v>
      </c>
      <c r="Q62" s="184">
        <v>650000</v>
      </c>
      <c r="R62" s="111" t="s">
        <v>371</v>
      </c>
      <c r="S62" s="111" t="s">
        <v>258</v>
      </c>
    </row>
    <row r="63" spans="1:19" ht="32.25" customHeight="1">
      <c r="A63" s="179" t="s">
        <v>372</v>
      </c>
      <c r="B63" s="245">
        <v>132050301006</v>
      </c>
      <c r="C63" s="111" t="s">
        <v>613</v>
      </c>
      <c r="D63" s="112" t="s">
        <v>140</v>
      </c>
      <c r="E63" s="111" t="s">
        <v>302</v>
      </c>
      <c r="F63" s="111" t="s">
        <v>237</v>
      </c>
      <c r="G63" s="111" t="s">
        <v>107</v>
      </c>
      <c r="H63" s="112" t="s">
        <v>116</v>
      </c>
      <c r="I63" s="111" t="s">
        <v>283</v>
      </c>
      <c r="J63" s="111" t="s">
        <v>237</v>
      </c>
      <c r="K63" s="111" t="s">
        <v>237</v>
      </c>
      <c r="L63" s="111" t="s">
        <v>237</v>
      </c>
      <c r="M63" s="111" t="s">
        <v>237</v>
      </c>
      <c r="N63" s="111" t="s">
        <v>237</v>
      </c>
      <c r="O63" s="181" t="s">
        <v>91</v>
      </c>
      <c r="P63" s="183">
        <v>1</v>
      </c>
      <c r="Q63" s="184">
        <v>875000</v>
      </c>
      <c r="R63" s="111" t="s">
        <v>257</v>
      </c>
      <c r="S63" s="111" t="s">
        <v>258</v>
      </c>
    </row>
    <row r="64" spans="1:19" ht="32.25" customHeight="1">
      <c r="A64" s="179" t="s">
        <v>373</v>
      </c>
      <c r="B64" s="245">
        <v>132050301006</v>
      </c>
      <c r="C64" s="111" t="s">
        <v>613</v>
      </c>
      <c r="D64" s="112" t="s">
        <v>144</v>
      </c>
      <c r="E64" s="111" t="s">
        <v>302</v>
      </c>
      <c r="F64" s="111" t="s">
        <v>237</v>
      </c>
      <c r="G64" s="111" t="s">
        <v>107</v>
      </c>
      <c r="H64" s="112" t="s">
        <v>111</v>
      </c>
      <c r="I64" s="111" t="s">
        <v>283</v>
      </c>
      <c r="J64" s="111" t="s">
        <v>237</v>
      </c>
      <c r="K64" s="111" t="s">
        <v>237</v>
      </c>
      <c r="L64" s="111" t="s">
        <v>237</v>
      </c>
      <c r="M64" s="111" t="s">
        <v>237</v>
      </c>
      <c r="N64" s="111" t="s">
        <v>237</v>
      </c>
      <c r="O64" s="181" t="s">
        <v>91</v>
      </c>
      <c r="P64" s="183">
        <v>1</v>
      </c>
      <c r="Q64" s="184">
        <v>1500000</v>
      </c>
      <c r="R64" s="111" t="s">
        <v>257</v>
      </c>
      <c r="S64" s="111" t="s">
        <v>258</v>
      </c>
    </row>
    <row r="65" spans="1:19" ht="32.25" customHeight="1">
      <c r="A65" s="179" t="s">
        <v>374</v>
      </c>
      <c r="B65" s="245">
        <v>132050301006</v>
      </c>
      <c r="C65" s="111" t="s">
        <v>613</v>
      </c>
      <c r="D65" s="112" t="s">
        <v>145</v>
      </c>
      <c r="E65" s="111" t="s">
        <v>302</v>
      </c>
      <c r="F65" s="111" t="s">
        <v>237</v>
      </c>
      <c r="G65" s="111" t="s">
        <v>107</v>
      </c>
      <c r="H65" s="112" t="s">
        <v>111</v>
      </c>
      <c r="I65" s="111" t="s">
        <v>283</v>
      </c>
      <c r="J65" s="111" t="s">
        <v>237</v>
      </c>
      <c r="K65" s="111" t="s">
        <v>237</v>
      </c>
      <c r="L65" s="111" t="s">
        <v>237</v>
      </c>
      <c r="M65" s="111" t="s">
        <v>237</v>
      </c>
      <c r="N65" s="111" t="s">
        <v>237</v>
      </c>
      <c r="O65" s="181" t="s">
        <v>91</v>
      </c>
      <c r="P65" s="183">
        <v>1</v>
      </c>
      <c r="Q65" s="184">
        <v>1500000</v>
      </c>
      <c r="R65" s="111" t="s">
        <v>257</v>
      </c>
      <c r="S65" s="111" t="s">
        <v>258</v>
      </c>
    </row>
    <row r="66" spans="1:19" ht="32.25" customHeight="1">
      <c r="A66" s="179" t="s">
        <v>375</v>
      </c>
      <c r="B66" s="245">
        <v>132050301006</v>
      </c>
      <c r="C66" s="111" t="s">
        <v>376</v>
      </c>
      <c r="D66" s="112" t="s">
        <v>146</v>
      </c>
      <c r="E66" s="111" t="s">
        <v>377</v>
      </c>
      <c r="F66" s="111" t="s">
        <v>237</v>
      </c>
      <c r="G66" s="111" t="s">
        <v>378</v>
      </c>
      <c r="H66" s="112" t="s">
        <v>204</v>
      </c>
      <c r="I66" s="111" t="s">
        <v>283</v>
      </c>
      <c r="J66" s="111" t="s">
        <v>237</v>
      </c>
      <c r="K66" s="111" t="s">
        <v>237</v>
      </c>
      <c r="L66" s="111" t="s">
        <v>237</v>
      </c>
      <c r="M66" s="111" t="s">
        <v>237</v>
      </c>
      <c r="N66" s="111" t="s">
        <v>237</v>
      </c>
      <c r="O66" s="181" t="s">
        <v>379</v>
      </c>
      <c r="P66" s="183">
        <v>1</v>
      </c>
      <c r="Q66" s="184">
        <v>1767000</v>
      </c>
      <c r="R66" s="111" t="s">
        <v>257</v>
      </c>
      <c r="S66" s="111" t="s">
        <v>258</v>
      </c>
    </row>
    <row r="67" spans="1:19" ht="32.25" customHeight="1">
      <c r="A67" s="179" t="s">
        <v>380</v>
      </c>
      <c r="B67" s="245">
        <v>132050301006</v>
      </c>
      <c r="C67" s="111" t="s">
        <v>376</v>
      </c>
      <c r="D67" s="112" t="s">
        <v>147</v>
      </c>
      <c r="E67" s="111" t="s">
        <v>381</v>
      </c>
      <c r="F67" s="111" t="s">
        <v>237</v>
      </c>
      <c r="G67" s="111" t="s">
        <v>90</v>
      </c>
      <c r="H67" s="112" t="s">
        <v>204</v>
      </c>
      <c r="I67" s="111" t="s">
        <v>283</v>
      </c>
      <c r="J67" s="111" t="s">
        <v>237</v>
      </c>
      <c r="K67" s="111" t="s">
        <v>237</v>
      </c>
      <c r="L67" s="111" t="s">
        <v>237</v>
      </c>
      <c r="M67" s="111" t="s">
        <v>237</v>
      </c>
      <c r="N67" s="111" t="s">
        <v>237</v>
      </c>
      <c r="O67" s="181" t="s">
        <v>379</v>
      </c>
      <c r="P67" s="183">
        <v>1</v>
      </c>
      <c r="Q67" s="184">
        <v>1288000</v>
      </c>
      <c r="R67" s="111" t="s">
        <v>257</v>
      </c>
      <c r="S67" s="111" t="s">
        <v>258</v>
      </c>
    </row>
    <row r="68" spans="1:19" ht="32.25" customHeight="1">
      <c r="A68" s="179" t="s">
        <v>382</v>
      </c>
      <c r="B68" s="245">
        <v>132050303006</v>
      </c>
      <c r="C68" s="111" t="s">
        <v>383</v>
      </c>
      <c r="D68" s="112" t="s">
        <v>140</v>
      </c>
      <c r="E68" s="111" t="s">
        <v>384</v>
      </c>
      <c r="F68" s="111" t="s">
        <v>237</v>
      </c>
      <c r="G68" s="111" t="s">
        <v>90</v>
      </c>
      <c r="H68" s="112" t="s">
        <v>180</v>
      </c>
      <c r="I68" s="111" t="s">
        <v>179</v>
      </c>
      <c r="J68" s="111" t="s">
        <v>237</v>
      </c>
      <c r="K68" s="111" t="s">
        <v>237</v>
      </c>
      <c r="L68" s="111" t="s">
        <v>237</v>
      </c>
      <c r="M68" s="111" t="s">
        <v>237</v>
      </c>
      <c r="N68" s="111" t="s">
        <v>237</v>
      </c>
      <c r="O68" s="181" t="s">
        <v>91</v>
      </c>
      <c r="P68" s="183">
        <v>1</v>
      </c>
      <c r="Q68" s="184">
        <v>2000000</v>
      </c>
      <c r="R68" s="111" t="s">
        <v>257</v>
      </c>
      <c r="S68" s="111" t="s">
        <v>258</v>
      </c>
    </row>
    <row r="69" spans="1:19" ht="32.25" customHeight="1">
      <c r="A69" s="179" t="s">
        <v>385</v>
      </c>
      <c r="B69" s="245">
        <v>132050303006</v>
      </c>
      <c r="C69" s="111" t="s">
        <v>114</v>
      </c>
      <c r="D69" s="112" t="s">
        <v>144</v>
      </c>
      <c r="E69" s="111" t="s">
        <v>386</v>
      </c>
      <c r="F69" s="111" t="s">
        <v>237</v>
      </c>
      <c r="G69" s="111" t="s">
        <v>90</v>
      </c>
      <c r="H69" s="112" t="s">
        <v>204</v>
      </c>
      <c r="I69" s="111" t="s">
        <v>283</v>
      </c>
      <c r="J69" s="111" t="s">
        <v>237</v>
      </c>
      <c r="K69" s="111" t="s">
        <v>237</v>
      </c>
      <c r="L69" s="111" t="s">
        <v>237</v>
      </c>
      <c r="M69" s="111" t="s">
        <v>237</v>
      </c>
      <c r="N69" s="111" t="s">
        <v>237</v>
      </c>
      <c r="O69" s="181" t="s">
        <v>379</v>
      </c>
      <c r="P69" s="183">
        <v>1</v>
      </c>
      <c r="Q69" s="184">
        <v>1990000</v>
      </c>
      <c r="R69" s="111" t="s">
        <v>257</v>
      </c>
      <c r="S69" s="111" t="s">
        <v>258</v>
      </c>
    </row>
    <row r="70" spans="1:19" ht="35.25" customHeight="1">
      <c r="A70" s="179" t="s">
        <v>387</v>
      </c>
      <c r="B70" s="245">
        <v>132050303006</v>
      </c>
      <c r="C70" s="111" t="s">
        <v>114</v>
      </c>
      <c r="D70" s="112" t="s">
        <v>145</v>
      </c>
      <c r="E70" s="111" t="s">
        <v>388</v>
      </c>
      <c r="F70" s="111" t="s">
        <v>237</v>
      </c>
      <c r="G70" s="111" t="s">
        <v>90</v>
      </c>
      <c r="H70" s="112" t="s">
        <v>204</v>
      </c>
      <c r="I70" s="111" t="s">
        <v>283</v>
      </c>
      <c r="J70" s="111" t="s">
        <v>237</v>
      </c>
      <c r="K70" s="111" t="s">
        <v>237</v>
      </c>
      <c r="L70" s="111" t="s">
        <v>237</v>
      </c>
      <c r="M70" s="111" t="s">
        <v>237</v>
      </c>
      <c r="N70" s="111" t="s">
        <v>237</v>
      </c>
      <c r="O70" s="181" t="s">
        <v>379</v>
      </c>
      <c r="P70" s="183">
        <v>1</v>
      </c>
      <c r="Q70" s="184">
        <v>1370000</v>
      </c>
      <c r="R70" s="111" t="s">
        <v>257</v>
      </c>
      <c r="S70" s="111" t="s">
        <v>258</v>
      </c>
    </row>
    <row r="71" spans="1:19" ht="32.25" customHeight="1">
      <c r="A71" s="179" t="s">
        <v>389</v>
      </c>
      <c r="B71" s="245">
        <v>132060201006</v>
      </c>
      <c r="C71" s="111" t="s">
        <v>233</v>
      </c>
      <c r="D71" s="112" t="s">
        <v>140</v>
      </c>
      <c r="E71" s="111" t="s">
        <v>234</v>
      </c>
      <c r="F71" s="111" t="s">
        <v>237</v>
      </c>
      <c r="G71" s="111" t="s">
        <v>90</v>
      </c>
      <c r="H71" s="112" t="s">
        <v>111</v>
      </c>
      <c r="I71" s="111" t="s">
        <v>283</v>
      </c>
      <c r="J71" s="111" t="s">
        <v>237</v>
      </c>
      <c r="K71" s="111" t="s">
        <v>237</v>
      </c>
      <c r="L71" s="111" t="s">
        <v>237</v>
      </c>
      <c r="M71" s="111" t="s">
        <v>237</v>
      </c>
      <c r="N71" s="111" t="s">
        <v>237</v>
      </c>
      <c r="O71" s="181" t="s">
        <v>91</v>
      </c>
      <c r="P71" s="183">
        <v>1</v>
      </c>
      <c r="Q71" s="184">
        <v>1000000</v>
      </c>
      <c r="R71" s="111" t="s">
        <v>257</v>
      </c>
      <c r="S71" s="111" t="s">
        <v>258</v>
      </c>
    </row>
    <row r="72" spans="1:19" ht="32.25" customHeight="1">
      <c r="A72" s="179" t="s">
        <v>390</v>
      </c>
      <c r="B72" s="245">
        <v>132100102001</v>
      </c>
      <c r="C72" s="111" t="s">
        <v>391</v>
      </c>
      <c r="D72" s="112" t="s">
        <v>140</v>
      </c>
      <c r="E72" s="111" t="s">
        <v>392</v>
      </c>
      <c r="F72" s="111" t="s">
        <v>237</v>
      </c>
      <c r="G72" s="111" t="s">
        <v>120</v>
      </c>
      <c r="H72" s="112" t="s">
        <v>177</v>
      </c>
      <c r="I72" s="111" t="s">
        <v>283</v>
      </c>
      <c r="J72" s="111" t="s">
        <v>237</v>
      </c>
      <c r="K72" s="111" t="s">
        <v>237</v>
      </c>
      <c r="L72" s="111" t="s">
        <v>237</v>
      </c>
      <c r="M72" s="111" t="s">
        <v>237</v>
      </c>
      <c r="N72" s="111" t="s">
        <v>237</v>
      </c>
      <c r="O72" s="181" t="s">
        <v>91</v>
      </c>
      <c r="P72" s="183">
        <v>1</v>
      </c>
      <c r="Q72" s="184">
        <v>11000000</v>
      </c>
      <c r="R72" s="111" t="s">
        <v>257</v>
      </c>
      <c r="S72" s="111" t="s">
        <v>258</v>
      </c>
    </row>
    <row r="73" spans="1:19" ht="32.25" customHeight="1">
      <c r="A73" s="179" t="s">
        <v>393</v>
      </c>
      <c r="B73" s="245">
        <v>132100102001</v>
      </c>
      <c r="C73" s="111" t="s">
        <v>391</v>
      </c>
      <c r="D73" s="112" t="s">
        <v>144</v>
      </c>
      <c r="E73" s="111" t="s">
        <v>394</v>
      </c>
      <c r="F73" s="111" t="s">
        <v>237</v>
      </c>
      <c r="G73" s="111" t="s">
        <v>120</v>
      </c>
      <c r="H73" s="112" t="s">
        <v>201</v>
      </c>
      <c r="I73" s="111" t="s">
        <v>179</v>
      </c>
      <c r="J73" s="111" t="s">
        <v>237</v>
      </c>
      <c r="K73" s="111" t="s">
        <v>237</v>
      </c>
      <c r="L73" s="111" t="s">
        <v>237</v>
      </c>
      <c r="M73" s="111" t="s">
        <v>237</v>
      </c>
      <c r="N73" s="111" t="s">
        <v>237</v>
      </c>
      <c r="O73" s="181" t="s">
        <v>91</v>
      </c>
      <c r="P73" s="183">
        <v>1</v>
      </c>
      <c r="Q73" s="184">
        <v>9320000</v>
      </c>
      <c r="R73" s="111" t="s">
        <v>257</v>
      </c>
      <c r="S73" s="111" t="s">
        <v>258</v>
      </c>
    </row>
    <row r="74" spans="1:19" ht="32.25" customHeight="1">
      <c r="A74" s="179" t="s">
        <v>395</v>
      </c>
      <c r="B74" s="245">
        <v>132100102001</v>
      </c>
      <c r="C74" s="111" t="s">
        <v>391</v>
      </c>
      <c r="D74" s="112" t="s">
        <v>145</v>
      </c>
      <c r="E74" s="111" t="s">
        <v>394</v>
      </c>
      <c r="F74" s="111" t="s">
        <v>237</v>
      </c>
      <c r="G74" s="111" t="s">
        <v>120</v>
      </c>
      <c r="H74" s="112" t="s">
        <v>201</v>
      </c>
      <c r="I74" s="111" t="s">
        <v>179</v>
      </c>
      <c r="J74" s="111" t="s">
        <v>237</v>
      </c>
      <c r="K74" s="111" t="s">
        <v>237</v>
      </c>
      <c r="L74" s="111" t="s">
        <v>237</v>
      </c>
      <c r="M74" s="111" t="s">
        <v>237</v>
      </c>
      <c r="N74" s="111" t="s">
        <v>237</v>
      </c>
      <c r="O74" s="181" t="s">
        <v>91</v>
      </c>
      <c r="P74" s="183">
        <v>1</v>
      </c>
      <c r="Q74" s="184">
        <v>9320000</v>
      </c>
      <c r="R74" s="111" t="s">
        <v>257</v>
      </c>
      <c r="S74" s="111" t="s">
        <v>258</v>
      </c>
    </row>
    <row r="75" spans="1:19" ht="32.25" customHeight="1">
      <c r="A75" s="179" t="s">
        <v>396</v>
      </c>
      <c r="B75" s="245">
        <v>132100102001</v>
      </c>
      <c r="C75" s="111" t="s">
        <v>397</v>
      </c>
      <c r="D75" s="112" t="s">
        <v>146</v>
      </c>
      <c r="E75" s="111" t="s">
        <v>394</v>
      </c>
      <c r="F75" s="111" t="s">
        <v>237</v>
      </c>
      <c r="G75" s="111" t="s">
        <v>120</v>
      </c>
      <c r="H75" s="112" t="s">
        <v>201</v>
      </c>
      <c r="I75" s="111" t="s">
        <v>179</v>
      </c>
      <c r="J75" s="111" t="s">
        <v>237</v>
      </c>
      <c r="K75" s="111" t="s">
        <v>237</v>
      </c>
      <c r="L75" s="111" t="s">
        <v>237</v>
      </c>
      <c r="M75" s="111" t="s">
        <v>237</v>
      </c>
      <c r="N75" s="111" t="s">
        <v>237</v>
      </c>
      <c r="O75" s="181" t="s">
        <v>91</v>
      </c>
      <c r="P75" s="183">
        <v>1</v>
      </c>
      <c r="Q75" s="184">
        <v>9975000</v>
      </c>
      <c r="R75" s="111" t="s">
        <v>257</v>
      </c>
      <c r="S75" s="111" t="s">
        <v>258</v>
      </c>
    </row>
    <row r="76" spans="1:19" ht="32.25" customHeight="1">
      <c r="A76" s="179" t="s">
        <v>398</v>
      </c>
      <c r="B76" s="245">
        <v>132100102001</v>
      </c>
      <c r="C76" s="111" t="s">
        <v>399</v>
      </c>
      <c r="D76" s="112" t="s">
        <v>147</v>
      </c>
      <c r="E76" s="111" t="s">
        <v>400</v>
      </c>
      <c r="F76" s="111" t="s">
        <v>237</v>
      </c>
      <c r="G76" s="111" t="s">
        <v>90</v>
      </c>
      <c r="H76" s="112" t="s">
        <v>202</v>
      </c>
      <c r="I76" s="111" t="s">
        <v>283</v>
      </c>
      <c r="J76" s="111" t="s">
        <v>237</v>
      </c>
      <c r="K76" s="111" t="s">
        <v>237</v>
      </c>
      <c r="L76" s="111" t="s">
        <v>237</v>
      </c>
      <c r="M76" s="111" t="s">
        <v>237</v>
      </c>
      <c r="N76" s="111" t="s">
        <v>237</v>
      </c>
      <c r="O76" s="181" t="s">
        <v>91</v>
      </c>
      <c r="P76" s="183">
        <v>1</v>
      </c>
      <c r="Q76" s="184">
        <v>8000000</v>
      </c>
      <c r="R76" s="111" t="s">
        <v>257</v>
      </c>
      <c r="S76" s="111" t="s">
        <v>258</v>
      </c>
    </row>
    <row r="77" spans="1:19" ht="32.25" customHeight="1">
      <c r="A77" s="179" t="s">
        <v>401</v>
      </c>
      <c r="B77" s="245">
        <v>132100102001</v>
      </c>
      <c r="C77" s="111" t="s">
        <v>402</v>
      </c>
      <c r="D77" s="112" t="s">
        <v>148</v>
      </c>
      <c r="E77" s="111" t="s">
        <v>95</v>
      </c>
      <c r="F77" s="111" t="s">
        <v>237</v>
      </c>
      <c r="G77" s="111" t="s">
        <v>90</v>
      </c>
      <c r="H77" s="112" t="s">
        <v>127</v>
      </c>
      <c r="I77" s="111" t="s">
        <v>283</v>
      </c>
      <c r="J77" s="111" t="s">
        <v>237</v>
      </c>
      <c r="K77" s="111" t="s">
        <v>237</v>
      </c>
      <c r="L77" s="111" t="s">
        <v>237</v>
      </c>
      <c r="M77" s="111" t="s">
        <v>237</v>
      </c>
      <c r="N77" s="111" t="s">
        <v>237</v>
      </c>
      <c r="O77" s="181" t="s">
        <v>91</v>
      </c>
      <c r="P77" s="183">
        <v>1</v>
      </c>
      <c r="Q77" s="184">
        <v>4500000</v>
      </c>
      <c r="R77" s="111" t="s">
        <v>257</v>
      </c>
      <c r="S77" s="111" t="s">
        <v>258</v>
      </c>
    </row>
    <row r="78" spans="1:19" ht="32.25" customHeight="1">
      <c r="A78" s="179" t="s">
        <v>403</v>
      </c>
      <c r="B78" s="245">
        <v>132100102001</v>
      </c>
      <c r="C78" s="111" t="s">
        <v>391</v>
      </c>
      <c r="D78" s="112" t="s">
        <v>404</v>
      </c>
      <c r="E78" s="111" t="s">
        <v>169</v>
      </c>
      <c r="F78" s="111" t="s">
        <v>237</v>
      </c>
      <c r="G78" s="111" t="s">
        <v>90</v>
      </c>
      <c r="H78" s="112" t="s">
        <v>196</v>
      </c>
      <c r="I78" s="111" t="s">
        <v>179</v>
      </c>
      <c r="J78" s="111" t="s">
        <v>237</v>
      </c>
      <c r="K78" s="111" t="s">
        <v>237</v>
      </c>
      <c r="L78" s="111" t="s">
        <v>237</v>
      </c>
      <c r="M78" s="111" t="s">
        <v>237</v>
      </c>
      <c r="N78" s="111" t="s">
        <v>237</v>
      </c>
      <c r="O78" s="181" t="s">
        <v>91</v>
      </c>
      <c r="P78" s="183">
        <v>1</v>
      </c>
      <c r="Q78" s="184">
        <v>10000000</v>
      </c>
      <c r="R78" s="111" t="s">
        <v>257</v>
      </c>
      <c r="S78" s="111" t="s">
        <v>258</v>
      </c>
    </row>
    <row r="79" spans="1:19" ht="32.25" customHeight="1">
      <c r="A79" s="179" t="s">
        <v>405</v>
      </c>
      <c r="B79" s="245">
        <v>132100102002</v>
      </c>
      <c r="C79" s="111" t="s">
        <v>167</v>
      </c>
      <c r="D79" s="112" t="s">
        <v>140</v>
      </c>
      <c r="E79" s="111" t="s">
        <v>406</v>
      </c>
      <c r="F79" s="111" t="s">
        <v>237</v>
      </c>
      <c r="G79" s="111" t="s">
        <v>90</v>
      </c>
      <c r="H79" s="112" t="s">
        <v>199</v>
      </c>
      <c r="I79" s="111" t="s">
        <v>283</v>
      </c>
      <c r="J79" s="111" t="s">
        <v>237</v>
      </c>
      <c r="K79" s="111" t="s">
        <v>237</v>
      </c>
      <c r="L79" s="111" t="s">
        <v>237</v>
      </c>
      <c r="M79" s="111" t="s">
        <v>237</v>
      </c>
      <c r="N79" s="111" t="s">
        <v>237</v>
      </c>
      <c r="O79" s="181" t="s">
        <v>91</v>
      </c>
      <c r="P79" s="183">
        <v>1</v>
      </c>
      <c r="Q79" s="184">
        <v>8000000</v>
      </c>
      <c r="R79" s="111" t="s">
        <v>257</v>
      </c>
      <c r="S79" s="111" t="s">
        <v>258</v>
      </c>
    </row>
    <row r="80" spans="1:19" ht="32.25" customHeight="1">
      <c r="A80" s="179" t="s">
        <v>407</v>
      </c>
      <c r="B80" s="245">
        <v>132100102002</v>
      </c>
      <c r="C80" s="111" t="s">
        <v>168</v>
      </c>
      <c r="D80" s="112" t="s">
        <v>144</v>
      </c>
      <c r="E80" s="111" t="s">
        <v>408</v>
      </c>
      <c r="F80" s="111" t="s">
        <v>237</v>
      </c>
      <c r="G80" s="111" t="s">
        <v>90</v>
      </c>
      <c r="H80" s="112" t="s">
        <v>178</v>
      </c>
      <c r="I80" s="111" t="s">
        <v>179</v>
      </c>
      <c r="J80" s="111" t="s">
        <v>237</v>
      </c>
      <c r="K80" s="111" t="s">
        <v>237</v>
      </c>
      <c r="L80" s="111" t="s">
        <v>237</v>
      </c>
      <c r="M80" s="111" t="s">
        <v>237</v>
      </c>
      <c r="N80" s="111" t="s">
        <v>237</v>
      </c>
      <c r="O80" s="181" t="s">
        <v>91</v>
      </c>
      <c r="P80" s="183">
        <v>1</v>
      </c>
      <c r="Q80" s="184">
        <v>8850000</v>
      </c>
      <c r="R80" s="111" t="s">
        <v>257</v>
      </c>
      <c r="S80" s="111" t="s">
        <v>258</v>
      </c>
    </row>
    <row r="81" spans="1:19" ht="32.25" customHeight="1">
      <c r="A81" s="179" t="s">
        <v>409</v>
      </c>
      <c r="B81" s="245">
        <v>132100202009</v>
      </c>
      <c r="C81" s="111" t="s">
        <v>99</v>
      </c>
      <c r="D81" s="112" t="s">
        <v>140</v>
      </c>
      <c r="E81" s="111" t="s">
        <v>100</v>
      </c>
      <c r="F81" s="111" t="s">
        <v>410</v>
      </c>
      <c r="G81" s="111" t="s">
        <v>90</v>
      </c>
      <c r="H81" s="112" t="s">
        <v>411</v>
      </c>
      <c r="I81" s="111" t="s">
        <v>179</v>
      </c>
      <c r="J81" s="111" t="s">
        <v>237</v>
      </c>
      <c r="K81" s="111" t="s">
        <v>237</v>
      </c>
      <c r="L81" s="111" t="s">
        <v>237</v>
      </c>
      <c r="M81" s="111" t="s">
        <v>237</v>
      </c>
      <c r="N81" s="111" t="s">
        <v>237</v>
      </c>
      <c r="O81" s="181" t="s">
        <v>91</v>
      </c>
      <c r="P81" s="183">
        <v>1</v>
      </c>
      <c r="Q81" s="184">
        <v>6040000</v>
      </c>
      <c r="R81" s="111" t="s">
        <v>99</v>
      </c>
      <c r="S81" s="111" t="s">
        <v>258</v>
      </c>
    </row>
    <row r="82" spans="1:19" ht="32.25" customHeight="1">
      <c r="A82" s="179" t="s">
        <v>412</v>
      </c>
      <c r="B82" s="245">
        <v>132100202009</v>
      </c>
      <c r="C82" s="111" t="s">
        <v>99</v>
      </c>
      <c r="D82" s="112" t="s">
        <v>140</v>
      </c>
      <c r="E82" s="111" t="s">
        <v>124</v>
      </c>
      <c r="F82" s="111" t="s">
        <v>237</v>
      </c>
      <c r="G82" s="111" t="s">
        <v>120</v>
      </c>
      <c r="H82" s="112" t="s">
        <v>196</v>
      </c>
      <c r="I82" s="111" t="s">
        <v>179</v>
      </c>
      <c r="J82" s="111" t="s">
        <v>237</v>
      </c>
      <c r="K82" s="111" t="s">
        <v>237</v>
      </c>
      <c r="L82" s="111" t="s">
        <v>237</v>
      </c>
      <c r="M82" s="111" t="s">
        <v>237</v>
      </c>
      <c r="N82" s="111" t="s">
        <v>237</v>
      </c>
      <c r="O82" s="181" t="s">
        <v>91</v>
      </c>
      <c r="P82" s="183">
        <v>1</v>
      </c>
      <c r="Q82" s="184">
        <v>2000000</v>
      </c>
      <c r="R82" s="111" t="s">
        <v>257</v>
      </c>
      <c r="S82" s="111" t="s">
        <v>258</v>
      </c>
    </row>
    <row r="83" spans="1:19" ht="32.25" customHeight="1">
      <c r="A83" s="179" t="s">
        <v>413</v>
      </c>
      <c r="B83" s="245">
        <v>132100203003</v>
      </c>
      <c r="C83" s="111" t="s">
        <v>97</v>
      </c>
      <c r="D83" s="112" t="s">
        <v>140</v>
      </c>
      <c r="E83" s="111" t="s">
        <v>124</v>
      </c>
      <c r="F83" s="111" t="s">
        <v>237</v>
      </c>
      <c r="G83" s="111" t="s">
        <v>90</v>
      </c>
      <c r="H83" s="112" t="s">
        <v>199</v>
      </c>
      <c r="I83" s="111" t="s">
        <v>283</v>
      </c>
      <c r="J83" s="111" t="s">
        <v>237</v>
      </c>
      <c r="K83" s="111" t="s">
        <v>237</v>
      </c>
      <c r="L83" s="111" t="s">
        <v>237</v>
      </c>
      <c r="M83" s="111" t="s">
        <v>237</v>
      </c>
      <c r="N83" s="111" t="s">
        <v>237</v>
      </c>
      <c r="O83" s="181" t="s">
        <v>91</v>
      </c>
      <c r="P83" s="183">
        <v>1</v>
      </c>
      <c r="Q83" s="184">
        <v>550000</v>
      </c>
      <c r="R83" s="111" t="s">
        <v>257</v>
      </c>
      <c r="S83" s="111" t="s">
        <v>258</v>
      </c>
    </row>
    <row r="84" spans="1:19" ht="32.25" customHeight="1">
      <c r="A84" s="179" t="s">
        <v>414</v>
      </c>
      <c r="B84" s="245">
        <v>132100203003</v>
      </c>
      <c r="C84" s="111" t="s">
        <v>97</v>
      </c>
      <c r="D84" s="112" t="s">
        <v>140</v>
      </c>
      <c r="E84" s="111" t="s">
        <v>203</v>
      </c>
      <c r="F84" s="111" t="s">
        <v>237</v>
      </c>
      <c r="G84" s="111" t="s">
        <v>90</v>
      </c>
      <c r="H84" s="112" t="s">
        <v>202</v>
      </c>
      <c r="I84" s="111" t="s">
        <v>283</v>
      </c>
      <c r="J84" s="111" t="s">
        <v>237</v>
      </c>
      <c r="K84" s="111" t="s">
        <v>237</v>
      </c>
      <c r="L84" s="111" t="s">
        <v>237</v>
      </c>
      <c r="M84" s="111" t="s">
        <v>237</v>
      </c>
      <c r="N84" s="111" t="s">
        <v>237</v>
      </c>
      <c r="O84" s="181" t="s">
        <v>91</v>
      </c>
      <c r="P84" s="183">
        <v>1</v>
      </c>
      <c r="Q84" s="184">
        <v>2700000</v>
      </c>
      <c r="R84" s="111" t="s">
        <v>257</v>
      </c>
      <c r="S84" s="111" t="s">
        <v>258</v>
      </c>
    </row>
    <row r="85" spans="1:19" ht="32.25" customHeight="1">
      <c r="A85" s="179" t="s">
        <v>415</v>
      </c>
      <c r="B85" s="245">
        <v>132100203003</v>
      </c>
      <c r="C85" s="111" t="s">
        <v>97</v>
      </c>
      <c r="D85" s="112" t="s">
        <v>144</v>
      </c>
      <c r="E85" s="111" t="s">
        <v>392</v>
      </c>
      <c r="F85" s="111" t="s">
        <v>237</v>
      </c>
      <c r="G85" s="111" t="s">
        <v>120</v>
      </c>
      <c r="H85" s="112" t="s">
        <v>177</v>
      </c>
      <c r="I85" s="111" t="s">
        <v>283</v>
      </c>
      <c r="J85" s="111" t="s">
        <v>237</v>
      </c>
      <c r="K85" s="111" t="s">
        <v>237</v>
      </c>
      <c r="L85" s="111" t="s">
        <v>237</v>
      </c>
      <c r="M85" s="111" t="s">
        <v>237</v>
      </c>
      <c r="N85" s="111" t="s">
        <v>237</v>
      </c>
      <c r="O85" s="181" t="s">
        <v>91</v>
      </c>
      <c r="P85" s="183">
        <v>1</v>
      </c>
      <c r="Q85" s="184">
        <v>1500000</v>
      </c>
      <c r="R85" s="111" t="s">
        <v>257</v>
      </c>
      <c r="S85" s="111" t="s">
        <v>258</v>
      </c>
    </row>
    <row r="86" spans="1:19" ht="32.25" customHeight="1">
      <c r="A86" s="179" t="s">
        <v>416</v>
      </c>
      <c r="B86" s="245">
        <v>132100203003</v>
      </c>
      <c r="C86" s="111" t="s">
        <v>97</v>
      </c>
      <c r="D86" s="112" t="s">
        <v>144</v>
      </c>
      <c r="E86" s="111" t="s">
        <v>124</v>
      </c>
      <c r="F86" s="111" t="s">
        <v>237</v>
      </c>
      <c r="G86" s="111" t="s">
        <v>90</v>
      </c>
      <c r="H86" s="112" t="s">
        <v>201</v>
      </c>
      <c r="I86" s="111" t="s">
        <v>179</v>
      </c>
      <c r="J86" s="111" t="s">
        <v>237</v>
      </c>
      <c r="K86" s="111" t="s">
        <v>237</v>
      </c>
      <c r="L86" s="111" t="s">
        <v>237</v>
      </c>
      <c r="M86" s="111" t="s">
        <v>237</v>
      </c>
      <c r="N86" s="111" t="s">
        <v>237</v>
      </c>
      <c r="O86" s="181" t="s">
        <v>91</v>
      </c>
      <c r="P86" s="183">
        <v>1</v>
      </c>
      <c r="Q86" s="184">
        <v>1500000</v>
      </c>
      <c r="R86" s="111" t="s">
        <v>257</v>
      </c>
      <c r="S86" s="111" t="s">
        <v>258</v>
      </c>
    </row>
    <row r="87" spans="1:19" ht="32.25" customHeight="1">
      <c r="A87" s="179" t="s">
        <v>417</v>
      </c>
      <c r="B87" s="245">
        <v>132100203003</v>
      </c>
      <c r="C87" s="111" t="s">
        <v>97</v>
      </c>
      <c r="D87" s="112" t="s">
        <v>145</v>
      </c>
      <c r="E87" s="111" t="s">
        <v>124</v>
      </c>
      <c r="F87" s="111" t="s">
        <v>237</v>
      </c>
      <c r="G87" s="111" t="s">
        <v>90</v>
      </c>
      <c r="H87" s="112" t="s">
        <v>201</v>
      </c>
      <c r="I87" s="111" t="s">
        <v>179</v>
      </c>
      <c r="J87" s="111" t="s">
        <v>237</v>
      </c>
      <c r="K87" s="111" t="s">
        <v>237</v>
      </c>
      <c r="L87" s="111" t="s">
        <v>237</v>
      </c>
      <c r="M87" s="111" t="s">
        <v>237</v>
      </c>
      <c r="N87" s="111" t="s">
        <v>237</v>
      </c>
      <c r="O87" s="181" t="s">
        <v>91</v>
      </c>
      <c r="P87" s="183">
        <v>1</v>
      </c>
      <c r="Q87" s="184">
        <v>1500000</v>
      </c>
      <c r="R87" s="111" t="s">
        <v>257</v>
      </c>
      <c r="S87" s="111" t="s">
        <v>258</v>
      </c>
    </row>
    <row r="88" spans="1:19" ht="32.25" customHeight="1">
      <c r="A88" s="179" t="s">
        <v>418</v>
      </c>
      <c r="B88" s="245">
        <v>132100203003</v>
      </c>
      <c r="C88" s="111" t="s">
        <v>97</v>
      </c>
      <c r="D88" s="112" t="s">
        <v>146</v>
      </c>
      <c r="E88" s="111" t="s">
        <v>124</v>
      </c>
      <c r="F88" s="111" t="s">
        <v>237</v>
      </c>
      <c r="G88" s="111" t="s">
        <v>90</v>
      </c>
      <c r="H88" s="112" t="s">
        <v>178</v>
      </c>
      <c r="I88" s="111" t="s">
        <v>179</v>
      </c>
      <c r="J88" s="111" t="s">
        <v>237</v>
      </c>
      <c r="K88" s="111" t="s">
        <v>237</v>
      </c>
      <c r="L88" s="111" t="s">
        <v>237</v>
      </c>
      <c r="M88" s="111" t="s">
        <v>237</v>
      </c>
      <c r="N88" s="111" t="s">
        <v>237</v>
      </c>
      <c r="O88" s="181" t="s">
        <v>91</v>
      </c>
      <c r="P88" s="183">
        <v>1</v>
      </c>
      <c r="Q88" s="184">
        <v>1450000</v>
      </c>
      <c r="R88" s="111" t="s">
        <v>257</v>
      </c>
      <c r="S88" s="111" t="s">
        <v>258</v>
      </c>
    </row>
    <row r="89" spans="1:19" ht="32.25" customHeight="1">
      <c r="A89" s="179" t="s">
        <v>419</v>
      </c>
      <c r="B89" s="245">
        <v>132100203003</v>
      </c>
      <c r="C89" s="111" t="s">
        <v>97</v>
      </c>
      <c r="D89" s="112" t="s">
        <v>147</v>
      </c>
      <c r="E89" s="111" t="s">
        <v>124</v>
      </c>
      <c r="F89" s="111" t="s">
        <v>237</v>
      </c>
      <c r="G89" s="111" t="s">
        <v>90</v>
      </c>
      <c r="H89" s="112" t="s">
        <v>178</v>
      </c>
      <c r="I89" s="111" t="s">
        <v>179</v>
      </c>
      <c r="J89" s="111" t="s">
        <v>237</v>
      </c>
      <c r="K89" s="111" t="s">
        <v>237</v>
      </c>
      <c r="L89" s="111" t="s">
        <v>237</v>
      </c>
      <c r="M89" s="111" t="s">
        <v>237</v>
      </c>
      <c r="N89" s="111" t="s">
        <v>237</v>
      </c>
      <c r="O89" s="181" t="s">
        <v>91</v>
      </c>
      <c r="P89" s="183">
        <v>1</v>
      </c>
      <c r="Q89" s="184">
        <v>1450000</v>
      </c>
      <c r="R89" s="111" t="s">
        <v>257</v>
      </c>
      <c r="S89" s="111" t="s">
        <v>258</v>
      </c>
    </row>
    <row r="90" spans="1:19" ht="32.25" customHeight="1">
      <c r="A90" s="179" t="s">
        <v>420</v>
      </c>
      <c r="B90" s="245">
        <v>132100203018</v>
      </c>
      <c r="C90" s="111" t="s">
        <v>421</v>
      </c>
      <c r="D90" s="112" t="s">
        <v>140</v>
      </c>
      <c r="E90" s="111" t="s">
        <v>422</v>
      </c>
      <c r="F90" s="111" t="s">
        <v>237</v>
      </c>
      <c r="G90" s="111" t="s">
        <v>120</v>
      </c>
      <c r="H90" s="112" t="s">
        <v>196</v>
      </c>
      <c r="I90" s="111" t="s">
        <v>179</v>
      </c>
      <c r="J90" s="111" t="s">
        <v>237</v>
      </c>
      <c r="K90" s="111" t="s">
        <v>237</v>
      </c>
      <c r="L90" s="111" t="s">
        <v>237</v>
      </c>
      <c r="M90" s="111" t="s">
        <v>237</v>
      </c>
      <c r="N90" s="111" t="s">
        <v>237</v>
      </c>
      <c r="O90" s="181" t="s">
        <v>91</v>
      </c>
      <c r="P90" s="183">
        <v>1</v>
      </c>
      <c r="Q90" s="184">
        <v>1250000</v>
      </c>
      <c r="R90" s="111" t="s">
        <v>257</v>
      </c>
      <c r="S90" s="111" t="s">
        <v>258</v>
      </c>
    </row>
    <row r="91" spans="1:19" ht="32.25" customHeight="1">
      <c r="A91" s="179" t="s">
        <v>423</v>
      </c>
      <c r="B91" s="245">
        <v>132100203018</v>
      </c>
      <c r="C91" s="111" t="s">
        <v>421</v>
      </c>
      <c r="D91" s="112" t="s">
        <v>144</v>
      </c>
      <c r="E91" s="111" t="s">
        <v>422</v>
      </c>
      <c r="F91" s="111" t="s">
        <v>237</v>
      </c>
      <c r="G91" s="111" t="s">
        <v>120</v>
      </c>
      <c r="H91" s="112" t="s">
        <v>196</v>
      </c>
      <c r="I91" s="111" t="s">
        <v>179</v>
      </c>
      <c r="J91" s="111" t="s">
        <v>237</v>
      </c>
      <c r="K91" s="111" t="s">
        <v>237</v>
      </c>
      <c r="L91" s="111" t="s">
        <v>237</v>
      </c>
      <c r="M91" s="111" t="s">
        <v>237</v>
      </c>
      <c r="N91" s="111" t="s">
        <v>237</v>
      </c>
      <c r="O91" s="181" t="s">
        <v>91</v>
      </c>
      <c r="P91" s="183">
        <v>1</v>
      </c>
      <c r="Q91" s="184">
        <v>1250000</v>
      </c>
      <c r="R91" s="111" t="s">
        <v>257</v>
      </c>
      <c r="S91" s="111" t="s">
        <v>258</v>
      </c>
    </row>
    <row r="92" spans="1:19" ht="32.25" customHeight="1">
      <c r="A92" s="179" t="s">
        <v>424</v>
      </c>
      <c r="B92" s="245">
        <v>132100203018</v>
      </c>
      <c r="C92" s="111" t="s">
        <v>421</v>
      </c>
      <c r="D92" s="112" t="s">
        <v>145</v>
      </c>
      <c r="E92" s="111" t="s">
        <v>422</v>
      </c>
      <c r="F92" s="111" t="s">
        <v>237</v>
      </c>
      <c r="G92" s="111" t="s">
        <v>120</v>
      </c>
      <c r="H92" s="112" t="s">
        <v>196</v>
      </c>
      <c r="I92" s="111" t="s">
        <v>179</v>
      </c>
      <c r="J92" s="111" t="s">
        <v>237</v>
      </c>
      <c r="K92" s="111" t="s">
        <v>237</v>
      </c>
      <c r="L92" s="111" t="s">
        <v>237</v>
      </c>
      <c r="M92" s="111" t="s">
        <v>237</v>
      </c>
      <c r="N92" s="111" t="s">
        <v>237</v>
      </c>
      <c r="O92" s="181" t="s">
        <v>91</v>
      </c>
      <c r="P92" s="183">
        <v>1</v>
      </c>
      <c r="Q92" s="184">
        <v>1250000</v>
      </c>
      <c r="R92" s="111" t="s">
        <v>257</v>
      </c>
      <c r="S92" s="111" t="s">
        <v>258</v>
      </c>
    </row>
    <row r="93" spans="1:19" ht="32.25" customHeight="1">
      <c r="A93" s="252">
        <v>84</v>
      </c>
      <c r="B93" s="245">
        <v>132050201019</v>
      </c>
      <c r="C93" s="181" t="s">
        <v>650</v>
      </c>
      <c r="D93" s="253" t="s">
        <v>146</v>
      </c>
      <c r="E93" s="181" t="s">
        <v>302</v>
      </c>
      <c r="F93" s="181"/>
      <c r="G93" s="181" t="s">
        <v>90</v>
      </c>
      <c r="H93" s="254" t="s">
        <v>370</v>
      </c>
      <c r="I93" s="181" t="s">
        <v>179</v>
      </c>
      <c r="J93" s="181"/>
      <c r="K93" s="181"/>
      <c r="L93" s="181"/>
      <c r="M93" s="181"/>
      <c r="N93" s="181"/>
      <c r="O93" s="181" t="s">
        <v>91</v>
      </c>
      <c r="P93" s="183">
        <v>1</v>
      </c>
      <c r="Q93" s="184">
        <v>1640000</v>
      </c>
      <c r="R93" s="181" t="s">
        <v>257</v>
      </c>
      <c r="S93" s="181" t="s">
        <v>258</v>
      </c>
    </row>
    <row r="94" spans="1:19" ht="32.25" customHeight="1">
      <c r="A94" s="252">
        <v>85</v>
      </c>
      <c r="B94" s="245">
        <v>132040102005</v>
      </c>
      <c r="C94" s="181" t="s">
        <v>671</v>
      </c>
      <c r="D94" s="253" t="s">
        <v>148</v>
      </c>
      <c r="E94" s="181" t="s">
        <v>302</v>
      </c>
      <c r="F94" s="181"/>
      <c r="G94" s="181" t="s">
        <v>90</v>
      </c>
      <c r="H94" s="254" t="s">
        <v>370</v>
      </c>
      <c r="I94" s="181" t="s">
        <v>672</v>
      </c>
      <c r="J94" s="181"/>
      <c r="K94" s="181"/>
      <c r="L94" s="181"/>
      <c r="M94" s="181"/>
      <c r="N94" s="181"/>
      <c r="O94" s="181" t="s">
        <v>91</v>
      </c>
      <c r="P94" s="183">
        <v>1</v>
      </c>
      <c r="Q94" s="184">
        <v>935000</v>
      </c>
      <c r="R94" s="181" t="s">
        <v>257</v>
      </c>
      <c r="S94" s="181" t="s">
        <v>258</v>
      </c>
    </row>
    <row r="95" spans="1:19" ht="32.25" customHeight="1">
      <c r="A95" s="252">
        <v>86</v>
      </c>
      <c r="B95" s="245">
        <v>132050204001</v>
      </c>
      <c r="C95" s="181" t="s">
        <v>673</v>
      </c>
      <c r="D95" s="253" t="s">
        <v>145</v>
      </c>
      <c r="E95" s="181" t="s">
        <v>302</v>
      </c>
      <c r="F95" s="181"/>
      <c r="G95" s="181" t="s">
        <v>90</v>
      </c>
      <c r="H95" s="254" t="s">
        <v>370</v>
      </c>
      <c r="I95" s="181" t="s">
        <v>179</v>
      </c>
      <c r="J95" s="181"/>
      <c r="K95" s="181"/>
      <c r="L95" s="181"/>
      <c r="M95" s="181"/>
      <c r="N95" s="181"/>
      <c r="O95" s="181" t="s">
        <v>91</v>
      </c>
      <c r="P95" s="183">
        <v>1</v>
      </c>
      <c r="Q95" s="184">
        <v>2000000</v>
      </c>
      <c r="R95" s="181" t="s">
        <v>257</v>
      </c>
      <c r="S95" s="181" t="s">
        <v>258</v>
      </c>
    </row>
    <row r="96" spans="1:19" ht="32.25" customHeight="1">
      <c r="A96" s="252">
        <v>87</v>
      </c>
      <c r="B96" s="245">
        <v>132070101010</v>
      </c>
      <c r="C96" s="181" t="s">
        <v>674</v>
      </c>
      <c r="D96" s="253" t="s">
        <v>145</v>
      </c>
      <c r="E96" s="181" t="s">
        <v>656</v>
      </c>
      <c r="F96" s="181"/>
      <c r="G96" s="181" t="s">
        <v>90</v>
      </c>
      <c r="H96" s="254" t="s">
        <v>370</v>
      </c>
      <c r="I96" s="181" t="s">
        <v>179</v>
      </c>
      <c r="J96" s="181"/>
      <c r="K96" s="181"/>
      <c r="L96" s="181"/>
      <c r="M96" s="181"/>
      <c r="N96" s="181"/>
      <c r="O96" s="181" t="s">
        <v>91</v>
      </c>
      <c r="P96" s="183">
        <v>1</v>
      </c>
      <c r="Q96" s="184">
        <v>510000</v>
      </c>
      <c r="R96" s="181" t="s">
        <v>257</v>
      </c>
      <c r="S96" s="181" t="s">
        <v>258</v>
      </c>
    </row>
    <row r="97" spans="1:21" ht="32.25" customHeight="1">
      <c r="A97" s="252">
        <v>88</v>
      </c>
      <c r="B97" s="245">
        <v>132070101004</v>
      </c>
      <c r="C97" s="181" t="s">
        <v>651</v>
      </c>
      <c r="D97" s="253" t="s">
        <v>140</v>
      </c>
      <c r="E97" s="181" t="s">
        <v>652</v>
      </c>
      <c r="F97" s="181"/>
      <c r="G97" s="181" t="s">
        <v>90</v>
      </c>
      <c r="H97" s="254" t="s">
        <v>370</v>
      </c>
      <c r="I97" s="181" t="s">
        <v>179</v>
      </c>
      <c r="J97" s="181"/>
      <c r="K97" s="181"/>
      <c r="L97" s="181"/>
      <c r="M97" s="181"/>
      <c r="N97" s="181"/>
      <c r="O97" s="181" t="s">
        <v>91</v>
      </c>
      <c r="P97" s="183">
        <v>1</v>
      </c>
      <c r="Q97" s="184">
        <v>1295000</v>
      </c>
      <c r="R97" s="181" t="s">
        <v>257</v>
      </c>
      <c r="S97" s="181" t="s">
        <v>258</v>
      </c>
    </row>
    <row r="98" spans="1:21" ht="17.25" customHeight="1">
      <c r="A98" s="179" t="s">
        <v>237</v>
      </c>
      <c r="B98" s="113" t="s">
        <v>237</v>
      </c>
      <c r="C98" s="114" t="s">
        <v>92</v>
      </c>
      <c r="D98" s="114" t="s">
        <v>237</v>
      </c>
      <c r="E98" s="113" t="s">
        <v>237</v>
      </c>
      <c r="F98" s="113" t="s">
        <v>237</v>
      </c>
      <c r="G98" s="113" t="s">
        <v>237</v>
      </c>
      <c r="H98" s="114" t="s">
        <v>237</v>
      </c>
      <c r="I98" s="113" t="s">
        <v>237</v>
      </c>
      <c r="J98" s="113" t="s">
        <v>237</v>
      </c>
      <c r="K98" s="113" t="s">
        <v>237</v>
      </c>
      <c r="L98" s="113" t="s">
        <v>237</v>
      </c>
      <c r="M98" s="113" t="s">
        <v>237</v>
      </c>
      <c r="N98" s="113" t="s">
        <v>237</v>
      </c>
      <c r="O98" s="180" t="s">
        <v>237</v>
      </c>
      <c r="P98" s="189">
        <f>SUM(P10:P97)</f>
        <v>88</v>
      </c>
      <c r="Q98" s="185">
        <f>SUM(Q10:Q97)</f>
        <v>281823000</v>
      </c>
      <c r="R98" s="113" t="s">
        <v>237</v>
      </c>
      <c r="S98" s="113" t="s">
        <v>237</v>
      </c>
    </row>
    <row r="99" spans="1:21" ht="24.4" customHeight="1"/>
    <row r="100" spans="1:21" ht="14.25" customHeight="1">
      <c r="B100" s="549" t="s">
        <v>604</v>
      </c>
      <c r="C100" s="549"/>
      <c r="Q100" s="549" t="s">
        <v>690</v>
      </c>
      <c r="R100" s="549"/>
      <c r="S100" s="549"/>
    </row>
    <row r="101" spans="1:21" ht="14.25" customHeight="1">
      <c r="B101" s="549" t="s">
        <v>267</v>
      </c>
      <c r="C101" s="549"/>
      <c r="Q101" s="549" t="s">
        <v>605</v>
      </c>
      <c r="R101" s="549"/>
      <c r="S101" s="549"/>
    </row>
    <row r="102" spans="1:21" ht="14.25" customHeight="1"/>
    <row r="103" spans="1:21" ht="14.25" customHeight="1">
      <c r="U103" s="255"/>
    </row>
    <row r="104" spans="1:21" ht="14.25" customHeight="1">
      <c r="B104" s="550" t="s">
        <v>691</v>
      </c>
      <c r="C104" s="550"/>
      <c r="J104" s="116"/>
      <c r="K104" s="116"/>
      <c r="L104" s="116"/>
      <c r="M104" s="116"/>
      <c r="Q104" s="550" t="s">
        <v>816</v>
      </c>
      <c r="R104" s="550"/>
      <c r="S104" s="550"/>
    </row>
    <row r="105" spans="1:21" ht="14.25" customHeight="1">
      <c r="B105" s="549" t="s">
        <v>692</v>
      </c>
      <c r="C105" s="549"/>
      <c r="J105" s="116"/>
      <c r="K105" s="116"/>
      <c r="L105" s="116"/>
      <c r="M105" s="116"/>
      <c r="Q105" s="549" t="s">
        <v>817</v>
      </c>
      <c r="R105" s="549"/>
      <c r="S105" s="549"/>
      <c r="T105" s="117"/>
    </row>
  </sheetData>
  <mergeCells count="30">
    <mergeCell ref="Q7:Q8"/>
    <mergeCell ref="R7:R8"/>
    <mergeCell ref="S7:S8"/>
    <mergeCell ref="Q100:S100"/>
    <mergeCell ref="B100:C100"/>
    <mergeCell ref="G7:G8"/>
    <mergeCell ref="H7:H8"/>
    <mergeCell ref="I7:I8"/>
    <mergeCell ref="Q101:S101"/>
    <mergeCell ref="Q104:S104"/>
    <mergeCell ref="Q105:S105"/>
    <mergeCell ref="A1:T1"/>
    <mergeCell ref="A2:T2"/>
    <mergeCell ref="A3:T3"/>
    <mergeCell ref="Q4:S4"/>
    <mergeCell ref="O7:O8"/>
    <mergeCell ref="A7:A8"/>
    <mergeCell ref="B7:B8"/>
    <mergeCell ref="C7:C8"/>
    <mergeCell ref="D7:D8"/>
    <mergeCell ref="P7:P8"/>
    <mergeCell ref="E7:E8"/>
    <mergeCell ref="A4:B4"/>
    <mergeCell ref="J7:N7"/>
    <mergeCell ref="B101:C101"/>
    <mergeCell ref="B104:C104"/>
    <mergeCell ref="B105:C105"/>
    <mergeCell ref="C5:D5"/>
    <mergeCell ref="F7:F8"/>
    <mergeCell ref="A5:B5"/>
  </mergeCells>
  <pageMargins left="0.39370078740157483" right="0.39370078740157483" top="0.39370078740157483" bottom="0.39370078740157483" header="0" footer="0"/>
  <pageSetup paperSize="5" scale="85" firstPageNumber="0" orientation="landscape" useFirstPageNumber="1" errors="blank" horizontalDpi="4294967293" verticalDpi="300" r:id="rId1"/>
  <headerFooter alignWithMargins="0"/>
  <rowBreaks count="1" manualBreakCount="1">
    <brk id="9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9"/>
  <sheetViews>
    <sheetView topLeftCell="A154" zoomScale="95" zoomScaleNormal="95" workbookViewId="0">
      <selection activeCell="P164" sqref="P164"/>
    </sheetView>
  </sheetViews>
  <sheetFormatPr defaultRowHeight="15"/>
  <cols>
    <col min="1" max="1" width="6.85546875" style="34" customWidth="1"/>
    <col min="2" max="2" width="21.42578125" style="34" customWidth="1"/>
    <col min="3" max="3" width="25.7109375" style="34" customWidth="1"/>
    <col min="4" max="4" width="9.5703125" style="34" bestFit="1" customWidth="1"/>
    <col min="5" max="5" width="11.140625" style="34" customWidth="1"/>
    <col min="6" max="6" width="12.7109375" style="34" customWidth="1"/>
    <col min="7" max="7" width="12.42578125" style="34" customWidth="1"/>
    <col min="8" max="8" width="10.42578125" style="34" customWidth="1"/>
    <col min="9" max="9" width="7.140625" style="34" customWidth="1"/>
    <col min="10" max="13" width="9.140625" style="34"/>
    <col min="14" max="14" width="12.28515625" style="34" customWidth="1"/>
    <col min="15" max="15" width="7.140625" style="34" customWidth="1"/>
    <col min="16" max="16" width="16.85546875" style="34" customWidth="1"/>
    <col min="17" max="17" width="11.28515625" style="34" customWidth="1"/>
    <col min="18" max="18" width="7.28515625" style="34" customWidth="1"/>
    <col min="19" max="19" width="3.42578125" style="34" customWidth="1"/>
    <col min="20" max="20" width="10.28515625" style="34" bestFit="1" customWidth="1"/>
    <col min="21" max="256" width="9.140625" style="34"/>
    <col min="257" max="257" width="6.85546875" style="34" customWidth="1"/>
    <col min="258" max="258" width="16.5703125" style="34" customWidth="1"/>
    <col min="259" max="259" width="25.7109375" style="34" customWidth="1"/>
    <col min="260" max="260" width="9.5703125" style="34" bestFit="1" customWidth="1"/>
    <col min="261" max="261" width="11.140625" style="34" customWidth="1"/>
    <col min="262" max="262" width="12.7109375" style="34" customWidth="1"/>
    <col min="263" max="263" width="12.42578125" style="34" customWidth="1"/>
    <col min="264" max="264" width="10.42578125" style="34" customWidth="1"/>
    <col min="265" max="265" width="7.140625" style="34" customWidth="1"/>
    <col min="266" max="269" width="9.140625" style="34"/>
    <col min="270" max="270" width="12.28515625" style="34" customWidth="1"/>
    <col min="271" max="271" width="7.140625" style="34" customWidth="1"/>
    <col min="272" max="272" width="16.85546875" style="34" customWidth="1"/>
    <col min="273" max="273" width="11.28515625" style="34" customWidth="1"/>
    <col min="274" max="274" width="6.7109375" style="34" customWidth="1"/>
    <col min="275" max="275" width="3.42578125" style="34" customWidth="1"/>
    <col min="276" max="276" width="10.28515625" style="34" bestFit="1" customWidth="1"/>
    <col min="277" max="512" width="9.140625" style="34"/>
    <col min="513" max="513" width="6.85546875" style="34" customWidth="1"/>
    <col min="514" max="514" width="16.5703125" style="34" customWidth="1"/>
    <col min="515" max="515" width="25.7109375" style="34" customWidth="1"/>
    <col min="516" max="516" width="9.5703125" style="34" bestFit="1" customWidth="1"/>
    <col min="517" max="517" width="11.140625" style="34" customWidth="1"/>
    <col min="518" max="518" width="12.7109375" style="34" customWidth="1"/>
    <col min="519" max="519" width="12.42578125" style="34" customWidth="1"/>
    <col min="520" max="520" width="10.42578125" style="34" customWidth="1"/>
    <col min="521" max="521" width="7.140625" style="34" customWidth="1"/>
    <col min="522" max="525" width="9.140625" style="34"/>
    <col min="526" max="526" width="12.28515625" style="34" customWidth="1"/>
    <col min="527" max="527" width="7.140625" style="34" customWidth="1"/>
    <col min="528" max="528" width="16.85546875" style="34" customWidth="1"/>
    <col min="529" max="529" width="11.28515625" style="34" customWidth="1"/>
    <col min="530" max="530" width="6.7109375" style="34" customWidth="1"/>
    <col min="531" max="531" width="3.42578125" style="34" customWidth="1"/>
    <col min="532" max="532" width="10.28515625" style="34" bestFit="1" customWidth="1"/>
    <col min="533" max="768" width="9.140625" style="34"/>
    <col min="769" max="769" width="6.85546875" style="34" customWidth="1"/>
    <col min="770" max="770" width="16.5703125" style="34" customWidth="1"/>
    <col min="771" max="771" width="25.7109375" style="34" customWidth="1"/>
    <col min="772" max="772" width="9.5703125" style="34" bestFit="1" customWidth="1"/>
    <col min="773" max="773" width="11.140625" style="34" customWidth="1"/>
    <col min="774" max="774" width="12.7109375" style="34" customWidth="1"/>
    <col min="775" max="775" width="12.42578125" style="34" customWidth="1"/>
    <col min="776" max="776" width="10.42578125" style="34" customWidth="1"/>
    <col min="777" max="777" width="7.140625" style="34" customWidth="1"/>
    <col min="778" max="781" width="9.140625" style="34"/>
    <col min="782" max="782" width="12.28515625" style="34" customWidth="1"/>
    <col min="783" max="783" width="7.140625" style="34" customWidth="1"/>
    <col min="784" max="784" width="16.85546875" style="34" customWidth="1"/>
    <col min="785" max="785" width="11.28515625" style="34" customWidth="1"/>
    <col min="786" max="786" width="6.7109375" style="34" customWidth="1"/>
    <col min="787" max="787" width="3.42578125" style="34" customWidth="1"/>
    <col min="788" max="788" width="10.28515625" style="34" bestFit="1" customWidth="1"/>
    <col min="789" max="1024" width="9.140625" style="34"/>
    <col min="1025" max="1025" width="6.85546875" style="34" customWidth="1"/>
    <col min="1026" max="1026" width="16.5703125" style="34" customWidth="1"/>
    <col min="1027" max="1027" width="25.7109375" style="34" customWidth="1"/>
    <col min="1028" max="1028" width="9.5703125" style="34" bestFit="1" customWidth="1"/>
    <col min="1029" max="1029" width="11.140625" style="34" customWidth="1"/>
    <col min="1030" max="1030" width="12.7109375" style="34" customWidth="1"/>
    <col min="1031" max="1031" width="12.42578125" style="34" customWidth="1"/>
    <col min="1032" max="1032" width="10.42578125" style="34" customWidth="1"/>
    <col min="1033" max="1033" width="7.140625" style="34" customWidth="1"/>
    <col min="1034" max="1037" width="9.140625" style="34"/>
    <col min="1038" max="1038" width="12.28515625" style="34" customWidth="1"/>
    <col min="1039" max="1039" width="7.140625" style="34" customWidth="1"/>
    <col min="1040" max="1040" width="16.85546875" style="34" customWidth="1"/>
    <col min="1041" max="1041" width="11.28515625" style="34" customWidth="1"/>
    <col min="1042" max="1042" width="6.7109375" style="34" customWidth="1"/>
    <col min="1043" max="1043" width="3.42578125" style="34" customWidth="1"/>
    <col min="1044" max="1044" width="10.28515625" style="34" bestFit="1" customWidth="1"/>
    <col min="1045" max="1280" width="9.140625" style="34"/>
    <col min="1281" max="1281" width="6.85546875" style="34" customWidth="1"/>
    <col min="1282" max="1282" width="16.5703125" style="34" customWidth="1"/>
    <col min="1283" max="1283" width="25.7109375" style="34" customWidth="1"/>
    <col min="1284" max="1284" width="9.5703125" style="34" bestFit="1" customWidth="1"/>
    <col min="1285" max="1285" width="11.140625" style="34" customWidth="1"/>
    <col min="1286" max="1286" width="12.7109375" style="34" customWidth="1"/>
    <col min="1287" max="1287" width="12.42578125" style="34" customWidth="1"/>
    <col min="1288" max="1288" width="10.42578125" style="34" customWidth="1"/>
    <col min="1289" max="1289" width="7.140625" style="34" customWidth="1"/>
    <col min="1290" max="1293" width="9.140625" style="34"/>
    <col min="1294" max="1294" width="12.28515625" style="34" customWidth="1"/>
    <col min="1295" max="1295" width="7.140625" style="34" customWidth="1"/>
    <col min="1296" max="1296" width="16.85546875" style="34" customWidth="1"/>
    <col min="1297" max="1297" width="11.28515625" style="34" customWidth="1"/>
    <col min="1298" max="1298" width="6.7109375" style="34" customWidth="1"/>
    <col min="1299" max="1299" width="3.42578125" style="34" customWidth="1"/>
    <col min="1300" max="1300" width="10.28515625" style="34" bestFit="1" customWidth="1"/>
    <col min="1301" max="1536" width="9.140625" style="34"/>
    <col min="1537" max="1537" width="6.85546875" style="34" customWidth="1"/>
    <col min="1538" max="1538" width="16.5703125" style="34" customWidth="1"/>
    <col min="1539" max="1539" width="25.7109375" style="34" customWidth="1"/>
    <col min="1540" max="1540" width="9.5703125" style="34" bestFit="1" customWidth="1"/>
    <col min="1541" max="1541" width="11.140625" style="34" customWidth="1"/>
    <col min="1542" max="1542" width="12.7109375" style="34" customWidth="1"/>
    <col min="1543" max="1543" width="12.42578125" style="34" customWidth="1"/>
    <col min="1544" max="1544" width="10.42578125" style="34" customWidth="1"/>
    <col min="1545" max="1545" width="7.140625" style="34" customWidth="1"/>
    <col min="1546" max="1549" width="9.140625" style="34"/>
    <col min="1550" max="1550" width="12.28515625" style="34" customWidth="1"/>
    <col min="1551" max="1551" width="7.140625" style="34" customWidth="1"/>
    <col min="1552" max="1552" width="16.85546875" style="34" customWidth="1"/>
    <col min="1553" max="1553" width="11.28515625" style="34" customWidth="1"/>
    <col min="1554" max="1554" width="6.7109375" style="34" customWidth="1"/>
    <col min="1555" max="1555" width="3.42578125" style="34" customWidth="1"/>
    <col min="1556" max="1556" width="10.28515625" style="34" bestFit="1" customWidth="1"/>
    <col min="1557" max="1792" width="9.140625" style="34"/>
    <col min="1793" max="1793" width="6.85546875" style="34" customWidth="1"/>
    <col min="1794" max="1794" width="16.5703125" style="34" customWidth="1"/>
    <col min="1795" max="1795" width="25.7109375" style="34" customWidth="1"/>
    <col min="1796" max="1796" width="9.5703125" style="34" bestFit="1" customWidth="1"/>
    <col min="1797" max="1797" width="11.140625" style="34" customWidth="1"/>
    <col min="1798" max="1798" width="12.7109375" style="34" customWidth="1"/>
    <col min="1799" max="1799" width="12.42578125" style="34" customWidth="1"/>
    <col min="1800" max="1800" width="10.42578125" style="34" customWidth="1"/>
    <col min="1801" max="1801" width="7.140625" style="34" customWidth="1"/>
    <col min="1802" max="1805" width="9.140625" style="34"/>
    <col min="1806" max="1806" width="12.28515625" style="34" customWidth="1"/>
    <col min="1807" max="1807" width="7.140625" style="34" customWidth="1"/>
    <col min="1808" max="1808" width="16.85546875" style="34" customWidth="1"/>
    <col min="1809" max="1809" width="11.28515625" style="34" customWidth="1"/>
    <col min="1810" max="1810" width="6.7109375" style="34" customWidth="1"/>
    <col min="1811" max="1811" width="3.42578125" style="34" customWidth="1"/>
    <col min="1812" max="1812" width="10.28515625" style="34" bestFit="1" customWidth="1"/>
    <col min="1813" max="2048" width="9.140625" style="34"/>
    <col min="2049" max="2049" width="6.85546875" style="34" customWidth="1"/>
    <col min="2050" max="2050" width="16.5703125" style="34" customWidth="1"/>
    <col min="2051" max="2051" width="25.7109375" style="34" customWidth="1"/>
    <col min="2052" max="2052" width="9.5703125" style="34" bestFit="1" customWidth="1"/>
    <col min="2053" max="2053" width="11.140625" style="34" customWidth="1"/>
    <col min="2054" max="2054" width="12.7109375" style="34" customWidth="1"/>
    <col min="2055" max="2055" width="12.42578125" style="34" customWidth="1"/>
    <col min="2056" max="2056" width="10.42578125" style="34" customWidth="1"/>
    <col min="2057" max="2057" width="7.140625" style="34" customWidth="1"/>
    <col min="2058" max="2061" width="9.140625" style="34"/>
    <col min="2062" max="2062" width="12.28515625" style="34" customWidth="1"/>
    <col min="2063" max="2063" width="7.140625" style="34" customWidth="1"/>
    <col min="2064" max="2064" width="16.85546875" style="34" customWidth="1"/>
    <col min="2065" max="2065" width="11.28515625" style="34" customWidth="1"/>
    <col min="2066" max="2066" width="6.7109375" style="34" customWidth="1"/>
    <col min="2067" max="2067" width="3.42578125" style="34" customWidth="1"/>
    <col min="2068" max="2068" width="10.28515625" style="34" bestFit="1" customWidth="1"/>
    <col min="2069" max="2304" width="9.140625" style="34"/>
    <col min="2305" max="2305" width="6.85546875" style="34" customWidth="1"/>
    <col min="2306" max="2306" width="16.5703125" style="34" customWidth="1"/>
    <col min="2307" max="2307" width="25.7109375" style="34" customWidth="1"/>
    <col min="2308" max="2308" width="9.5703125" style="34" bestFit="1" customWidth="1"/>
    <col min="2309" max="2309" width="11.140625" style="34" customWidth="1"/>
    <col min="2310" max="2310" width="12.7109375" style="34" customWidth="1"/>
    <col min="2311" max="2311" width="12.42578125" style="34" customWidth="1"/>
    <col min="2312" max="2312" width="10.42578125" style="34" customWidth="1"/>
    <col min="2313" max="2313" width="7.140625" style="34" customWidth="1"/>
    <col min="2314" max="2317" width="9.140625" style="34"/>
    <col min="2318" max="2318" width="12.28515625" style="34" customWidth="1"/>
    <col min="2319" max="2319" width="7.140625" style="34" customWidth="1"/>
    <col min="2320" max="2320" width="16.85546875" style="34" customWidth="1"/>
    <col min="2321" max="2321" width="11.28515625" style="34" customWidth="1"/>
    <col min="2322" max="2322" width="6.7109375" style="34" customWidth="1"/>
    <col min="2323" max="2323" width="3.42578125" style="34" customWidth="1"/>
    <col min="2324" max="2324" width="10.28515625" style="34" bestFit="1" customWidth="1"/>
    <col min="2325" max="2560" width="9.140625" style="34"/>
    <col min="2561" max="2561" width="6.85546875" style="34" customWidth="1"/>
    <col min="2562" max="2562" width="16.5703125" style="34" customWidth="1"/>
    <col min="2563" max="2563" width="25.7109375" style="34" customWidth="1"/>
    <col min="2564" max="2564" width="9.5703125" style="34" bestFit="1" customWidth="1"/>
    <col min="2565" max="2565" width="11.140625" style="34" customWidth="1"/>
    <col min="2566" max="2566" width="12.7109375" style="34" customWidth="1"/>
    <col min="2567" max="2567" width="12.42578125" style="34" customWidth="1"/>
    <col min="2568" max="2568" width="10.42578125" style="34" customWidth="1"/>
    <col min="2569" max="2569" width="7.140625" style="34" customWidth="1"/>
    <col min="2570" max="2573" width="9.140625" style="34"/>
    <col min="2574" max="2574" width="12.28515625" style="34" customWidth="1"/>
    <col min="2575" max="2575" width="7.140625" style="34" customWidth="1"/>
    <col min="2576" max="2576" width="16.85546875" style="34" customWidth="1"/>
    <col min="2577" max="2577" width="11.28515625" style="34" customWidth="1"/>
    <col min="2578" max="2578" width="6.7109375" style="34" customWidth="1"/>
    <col min="2579" max="2579" width="3.42578125" style="34" customWidth="1"/>
    <col min="2580" max="2580" width="10.28515625" style="34" bestFit="1" customWidth="1"/>
    <col min="2581" max="2816" width="9.140625" style="34"/>
    <col min="2817" max="2817" width="6.85546875" style="34" customWidth="1"/>
    <col min="2818" max="2818" width="16.5703125" style="34" customWidth="1"/>
    <col min="2819" max="2819" width="25.7109375" style="34" customWidth="1"/>
    <col min="2820" max="2820" width="9.5703125" style="34" bestFit="1" customWidth="1"/>
    <col min="2821" max="2821" width="11.140625" style="34" customWidth="1"/>
    <col min="2822" max="2822" width="12.7109375" style="34" customWidth="1"/>
    <col min="2823" max="2823" width="12.42578125" style="34" customWidth="1"/>
    <col min="2824" max="2824" width="10.42578125" style="34" customWidth="1"/>
    <col min="2825" max="2825" width="7.140625" style="34" customWidth="1"/>
    <col min="2826" max="2829" width="9.140625" style="34"/>
    <col min="2830" max="2830" width="12.28515625" style="34" customWidth="1"/>
    <col min="2831" max="2831" width="7.140625" style="34" customWidth="1"/>
    <col min="2832" max="2832" width="16.85546875" style="34" customWidth="1"/>
    <col min="2833" max="2833" width="11.28515625" style="34" customWidth="1"/>
    <col min="2834" max="2834" width="6.7109375" style="34" customWidth="1"/>
    <col min="2835" max="2835" width="3.42578125" style="34" customWidth="1"/>
    <col min="2836" max="2836" width="10.28515625" style="34" bestFit="1" customWidth="1"/>
    <col min="2837" max="3072" width="9.140625" style="34"/>
    <col min="3073" max="3073" width="6.85546875" style="34" customWidth="1"/>
    <col min="3074" max="3074" width="16.5703125" style="34" customWidth="1"/>
    <col min="3075" max="3075" width="25.7109375" style="34" customWidth="1"/>
    <col min="3076" max="3076" width="9.5703125" style="34" bestFit="1" customWidth="1"/>
    <col min="3077" max="3077" width="11.140625" style="34" customWidth="1"/>
    <col min="3078" max="3078" width="12.7109375" style="34" customWidth="1"/>
    <col min="3079" max="3079" width="12.42578125" style="34" customWidth="1"/>
    <col min="3080" max="3080" width="10.42578125" style="34" customWidth="1"/>
    <col min="3081" max="3081" width="7.140625" style="34" customWidth="1"/>
    <col min="3082" max="3085" width="9.140625" style="34"/>
    <col min="3086" max="3086" width="12.28515625" style="34" customWidth="1"/>
    <col min="3087" max="3087" width="7.140625" style="34" customWidth="1"/>
    <col min="3088" max="3088" width="16.85546875" style="34" customWidth="1"/>
    <col min="3089" max="3089" width="11.28515625" style="34" customWidth="1"/>
    <col min="3090" max="3090" width="6.7109375" style="34" customWidth="1"/>
    <col min="3091" max="3091" width="3.42578125" style="34" customWidth="1"/>
    <col min="3092" max="3092" width="10.28515625" style="34" bestFit="1" customWidth="1"/>
    <col min="3093" max="3328" width="9.140625" style="34"/>
    <col min="3329" max="3329" width="6.85546875" style="34" customWidth="1"/>
    <col min="3330" max="3330" width="16.5703125" style="34" customWidth="1"/>
    <col min="3331" max="3331" width="25.7109375" style="34" customWidth="1"/>
    <col min="3332" max="3332" width="9.5703125" style="34" bestFit="1" customWidth="1"/>
    <col min="3333" max="3333" width="11.140625" style="34" customWidth="1"/>
    <col min="3334" max="3334" width="12.7109375" style="34" customWidth="1"/>
    <col min="3335" max="3335" width="12.42578125" style="34" customWidth="1"/>
    <col min="3336" max="3336" width="10.42578125" style="34" customWidth="1"/>
    <col min="3337" max="3337" width="7.140625" style="34" customWidth="1"/>
    <col min="3338" max="3341" width="9.140625" style="34"/>
    <col min="3342" max="3342" width="12.28515625" style="34" customWidth="1"/>
    <col min="3343" max="3343" width="7.140625" style="34" customWidth="1"/>
    <col min="3344" max="3344" width="16.85546875" style="34" customWidth="1"/>
    <col min="3345" max="3345" width="11.28515625" style="34" customWidth="1"/>
    <col min="3346" max="3346" width="6.7109375" style="34" customWidth="1"/>
    <col min="3347" max="3347" width="3.42578125" style="34" customWidth="1"/>
    <col min="3348" max="3348" width="10.28515625" style="34" bestFit="1" customWidth="1"/>
    <col min="3349" max="3584" width="9.140625" style="34"/>
    <col min="3585" max="3585" width="6.85546875" style="34" customWidth="1"/>
    <col min="3586" max="3586" width="16.5703125" style="34" customWidth="1"/>
    <col min="3587" max="3587" width="25.7109375" style="34" customWidth="1"/>
    <col min="3588" max="3588" width="9.5703125" style="34" bestFit="1" customWidth="1"/>
    <col min="3589" max="3589" width="11.140625" style="34" customWidth="1"/>
    <col min="3590" max="3590" width="12.7109375" style="34" customWidth="1"/>
    <col min="3591" max="3591" width="12.42578125" style="34" customWidth="1"/>
    <col min="3592" max="3592" width="10.42578125" style="34" customWidth="1"/>
    <col min="3593" max="3593" width="7.140625" style="34" customWidth="1"/>
    <col min="3594" max="3597" width="9.140625" style="34"/>
    <col min="3598" max="3598" width="12.28515625" style="34" customWidth="1"/>
    <col min="3599" max="3599" width="7.140625" style="34" customWidth="1"/>
    <col min="3600" max="3600" width="16.85546875" style="34" customWidth="1"/>
    <col min="3601" max="3601" width="11.28515625" style="34" customWidth="1"/>
    <col min="3602" max="3602" width="6.7109375" style="34" customWidth="1"/>
    <col min="3603" max="3603" width="3.42578125" style="34" customWidth="1"/>
    <col min="3604" max="3604" width="10.28515625" style="34" bestFit="1" customWidth="1"/>
    <col min="3605" max="3840" width="9.140625" style="34"/>
    <col min="3841" max="3841" width="6.85546875" style="34" customWidth="1"/>
    <col min="3842" max="3842" width="16.5703125" style="34" customWidth="1"/>
    <col min="3843" max="3843" width="25.7109375" style="34" customWidth="1"/>
    <col min="3844" max="3844" width="9.5703125" style="34" bestFit="1" customWidth="1"/>
    <col min="3845" max="3845" width="11.140625" style="34" customWidth="1"/>
    <col min="3846" max="3846" width="12.7109375" style="34" customWidth="1"/>
    <col min="3847" max="3847" width="12.42578125" style="34" customWidth="1"/>
    <col min="3848" max="3848" width="10.42578125" style="34" customWidth="1"/>
    <col min="3849" max="3849" width="7.140625" style="34" customWidth="1"/>
    <col min="3850" max="3853" width="9.140625" style="34"/>
    <col min="3854" max="3854" width="12.28515625" style="34" customWidth="1"/>
    <col min="3855" max="3855" width="7.140625" style="34" customWidth="1"/>
    <col min="3856" max="3856" width="16.85546875" style="34" customWidth="1"/>
    <col min="3857" max="3857" width="11.28515625" style="34" customWidth="1"/>
    <col min="3858" max="3858" width="6.7109375" style="34" customWidth="1"/>
    <col min="3859" max="3859" width="3.42578125" style="34" customWidth="1"/>
    <col min="3860" max="3860" width="10.28515625" style="34" bestFit="1" customWidth="1"/>
    <col min="3861" max="4096" width="9.140625" style="34"/>
    <col min="4097" max="4097" width="6.85546875" style="34" customWidth="1"/>
    <col min="4098" max="4098" width="16.5703125" style="34" customWidth="1"/>
    <col min="4099" max="4099" width="25.7109375" style="34" customWidth="1"/>
    <col min="4100" max="4100" width="9.5703125" style="34" bestFit="1" customWidth="1"/>
    <col min="4101" max="4101" width="11.140625" style="34" customWidth="1"/>
    <col min="4102" max="4102" width="12.7109375" style="34" customWidth="1"/>
    <col min="4103" max="4103" width="12.42578125" style="34" customWidth="1"/>
    <col min="4104" max="4104" width="10.42578125" style="34" customWidth="1"/>
    <col min="4105" max="4105" width="7.140625" style="34" customWidth="1"/>
    <col min="4106" max="4109" width="9.140625" style="34"/>
    <col min="4110" max="4110" width="12.28515625" style="34" customWidth="1"/>
    <col min="4111" max="4111" width="7.140625" style="34" customWidth="1"/>
    <col min="4112" max="4112" width="16.85546875" style="34" customWidth="1"/>
    <col min="4113" max="4113" width="11.28515625" style="34" customWidth="1"/>
    <col min="4114" max="4114" width="6.7109375" style="34" customWidth="1"/>
    <col min="4115" max="4115" width="3.42578125" style="34" customWidth="1"/>
    <col min="4116" max="4116" width="10.28515625" style="34" bestFit="1" customWidth="1"/>
    <col min="4117" max="4352" width="9.140625" style="34"/>
    <col min="4353" max="4353" width="6.85546875" style="34" customWidth="1"/>
    <col min="4354" max="4354" width="16.5703125" style="34" customWidth="1"/>
    <col min="4355" max="4355" width="25.7109375" style="34" customWidth="1"/>
    <col min="4356" max="4356" width="9.5703125" style="34" bestFit="1" customWidth="1"/>
    <col min="4357" max="4357" width="11.140625" style="34" customWidth="1"/>
    <col min="4358" max="4358" width="12.7109375" style="34" customWidth="1"/>
    <col min="4359" max="4359" width="12.42578125" style="34" customWidth="1"/>
    <col min="4360" max="4360" width="10.42578125" style="34" customWidth="1"/>
    <col min="4361" max="4361" width="7.140625" style="34" customWidth="1"/>
    <col min="4362" max="4365" width="9.140625" style="34"/>
    <col min="4366" max="4366" width="12.28515625" style="34" customWidth="1"/>
    <col min="4367" max="4367" width="7.140625" style="34" customWidth="1"/>
    <col min="4368" max="4368" width="16.85546875" style="34" customWidth="1"/>
    <col min="4369" max="4369" width="11.28515625" style="34" customWidth="1"/>
    <col min="4370" max="4370" width="6.7109375" style="34" customWidth="1"/>
    <col min="4371" max="4371" width="3.42578125" style="34" customWidth="1"/>
    <col min="4372" max="4372" width="10.28515625" style="34" bestFit="1" customWidth="1"/>
    <col min="4373" max="4608" width="9.140625" style="34"/>
    <col min="4609" max="4609" width="6.85546875" style="34" customWidth="1"/>
    <col min="4610" max="4610" width="16.5703125" style="34" customWidth="1"/>
    <col min="4611" max="4611" width="25.7109375" style="34" customWidth="1"/>
    <col min="4612" max="4612" width="9.5703125" style="34" bestFit="1" customWidth="1"/>
    <col min="4613" max="4613" width="11.140625" style="34" customWidth="1"/>
    <col min="4614" max="4614" width="12.7109375" style="34" customWidth="1"/>
    <col min="4615" max="4615" width="12.42578125" style="34" customWidth="1"/>
    <col min="4616" max="4616" width="10.42578125" style="34" customWidth="1"/>
    <col min="4617" max="4617" width="7.140625" style="34" customWidth="1"/>
    <col min="4618" max="4621" width="9.140625" style="34"/>
    <col min="4622" max="4622" width="12.28515625" style="34" customWidth="1"/>
    <col min="4623" max="4623" width="7.140625" style="34" customWidth="1"/>
    <col min="4624" max="4624" width="16.85546875" style="34" customWidth="1"/>
    <col min="4625" max="4625" width="11.28515625" style="34" customWidth="1"/>
    <col min="4626" max="4626" width="6.7109375" style="34" customWidth="1"/>
    <col min="4627" max="4627" width="3.42578125" style="34" customWidth="1"/>
    <col min="4628" max="4628" width="10.28515625" style="34" bestFit="1" customWidth="1"/>
    <col min="4629" max="4864" width="9.140625" style="34"/>
    <col min="4865" max="4865" width="6.85546875" style="34" customWidth="1"/>
    <col min="4866" max="4866" width="16.5703125" style="34" customWidth="1"/>
    <col min="4867" max="4867" width="25.7109375" style="34" customWidth="1"/>
    <col min="4868" max="4868" width="9.5703125" style="34" bestFit="1" customWidth="1"/>
    <col min="4869" max="4869" width="11.140625" style="34" customWidth="1"/>
    <col min="4870" max="4870" width="12.7109375" style="34" customWidth="1"/>
    <col min="4871" max="4871" width="12.42578125" style="34" customWidth="1"/>
    <col min="4872" max="4872" width="10.42578125" style="34" customWidth="1"/>
    <col min="4873" max="4873" width="7.140625" style="34" customWidth="1"/>
    <col min="4874" max="4877" width="9.140625" style="34"/>
    <col min="4878" max="4878" width="12.28515625" style="34" customWidth="1"/>
    <col min="4879" max="4879" width="7.140625" style="34" customWidth="1"/>
    <col min="4880" max="4880" width="16.85546875" style="34" customWidth="1"/>
    <col min="4881" max="4881" width="11.28515625" style="34" customWidth="1"/>
    <col min="4882" max="4882" width="6.7109375" style="34" customWidth="1"/>
    <col min="4883" max="4883" width="3.42578125" style="34" customWidth="1"/>
    <col min="4884" max="4884" width="10.28515625" style="34" bestFit="1" customWidth="1"/>
    <col min="4885" max="5120" width="9.140625" style="34"/>
    <col min="5121" max="5121" width="6.85546875" style="34" customWidth="1"/>
    <col min="5122" max="5122" width="16.5703125" style="34" customWidth="1"/>
    <col min="5123" max="5123" width="25.7109375" style="34" customWidth="1"/>
    <col min="5124" max="5124" width="9.5703125" style="34" bestFit="1" customWidth="1"/>
    <col min="5125" max="5125" width="11.140625" style="34" customWidth="1"/>
    <col min="5126" max="5126" width="12.7109375" style="34" customWidth="1"/>
    <col min="5127" max="5127" width="12.42578125" style="34" customWidth="1"/>
    <col min="5128" max="5128" width="10.42578125" style="34" customWidth="1"/>
    <col min="5129" max="5129" width="7.140625" style="34" customWidth="1"/>
    <col min="5130" max="5133" width="9.140625" style="34"/>
    <col min="5134" max="5134" width="12.28515625" style="34" customWidth="1"/>
    <col min="5135" max="5135" width="7.140625" style="34" customWidth="1"/>
    <col min="5136" max="5136" width="16.85546875" style="34" customWidth="1"/>
    <col min="5137" max="5137" width="11.28515625" style="34" customWidth="1"/>
    <col min="5138" max="5138" width="6.7109375" style="34" customWidth="1"/>
    <col min="5139" max="5139" width="3.42578125" style="34" customWidth="1"/>
    <col min="5140" max="5140" width="10.28515625" style="34" bestFit="1" customWidth="1"/>
    <col min="5141" max="5376" width="9.140625" style="34"/>
    <col min="5377" max="5377" width="6.85546875" style="34" customWidth="1"/>
    <col min="5378" max="5378" width="16.5703125" style="34" customWidth="1"/>
    <col min="5379" max="5379" width="25.7109375" style="34" customWidth="1"/>
    <col min="5380" max="5380" width="9.5703125" style="34" bestFit="1" customWidth="1"/>
    <col min="5381" max="5381" width="11.140625" style="34" customWidth="1"/>
    <col min="5382" max="5382" width="12.7109375" style="34" customWidth="1"/>
    <col min="5383" max="5383" width="12.42578125" style="34" customWidth="1"/>
    <col min="5384" max="5384" width="10.42578125" style="34" customWidth="1"/>
    <col min="5385" max="5385" width="7.140625" style="34" customWidth="1"/>
    <col min="5386" max="5389" width="9.140625" style="34"/>
    <col min="5390" max="5390" width="12.28515625" style="34" customWidth="1"/>
    <col min="5391" max="5391" width="7.140625" style="34" customWidth="1"/>
    <col min="5392" max="5392" width="16.85546875" style="34" customWidth="1"/>
    <col min="5393" max="5393" width="11.28515625" style="34" customWidth="1"/>
    <col min="5394" max="5394" width="6.7109375" style="34" customWidth="1"/>
    <col min="5395" max="5395" width="3.42578125" style="34" customWidth="1"/>
    <col min="5396" max="5396" width="10.28515625" style="34" bestFit="1" customWidth="1"/>
    <col min="5397" max="5632" width="9.140625" style="34"/>
    <col min="5633" max="5633" width="6.85546875" style="34" customWidth="1"/>
    <col min="5634" max="5634" width="16.5703125" style="34" customWidth="1"/>
    <col min="5635" max="5635" width="25.7109375" style="34" customWidth="1"/>
    <col min="5636" max="5636" width="9.5703125" style="34" bestFit="1" customWidth="1"/>
    <col min="5637" max="5637" width="11.140625" style="34" customWidth="1"/>
    <col min="5638" max="5638" width="12.7109375" style="34" customWidth="1"/>
    <col min="5639" max="5639" width="12.42578125" style="34" customWidth="1"/>
    <col min="5640" max="5640" width="10.42578125" style="34" customWidth="1"/>
    <col min="5641" max="5641" width="7.140625" style="34" customWidth="1"/>
    <col min="5642" max="5645" width="9.140625" style="34"/>
    <col min="5646" max="5646" width="12.28515625" style="34" customWidth="1"/>
    <col min="5647" max="5647" width="7.140625" style="34" customWidth="1"/>
    <col min="5648" max="5648" width="16.85546875" style="34" customWidth="1"/>
    <col min="5649" max="5649" width="11.28515625" style="34" customWidth="1"/>
    <col min="5650" max="5650" width="6.7109375" style="34" customWidth="1"/>
    <col min="5651" max="5651" width="3.42578125" style="34" customWidth="1"/>
    <col min="5652" max="5652" width="10.28515625" style="34" bestFit="1" customWidth="1"/>
    <col min="5653" max="5888" width="9.140625" style="34"/>
    <col min="5889" max="5889" width="6.85546875" style="34" customWidth="1"/>
    <col min="5890" max="5890" width="16.5703125" style="34" customWidth="1"/>
    <col min="5891" max="5891" width="25.7109375" style="34" customWidth="1"/>
    <col min="5892" max="5892" width="9.5703125" style="34" bestFit="1" customWidth="1"/>
    <col min="5893" max="5893" width="11.140625" style="34" customWidth="1"/>
    <col min="5894" max="5894" width="12.7109375" style="34" customWidth="1"/>
    <col min="5895" max="5895" width="12.42578125" style="34" customWidth="1"/>
    <col min="5896" max="5896" width="10.42578125" style="34" customWidth="1"/>
    <col min="5897" max="5897" width="7.140625" style="34" customWidth="1"/>
    <col min="5898" max="5901" width="9.140625" style="34"/>
    <col min="5902" max="5902" width="12.28515625" style="34" customWidth="1"/>
    <col min="5903" max="5903" width="7.140625" style="34" customWidth="1"/>
    <col min="5904" max="5904" width="16.85546875" style="34" customWidth="1"/>
    <col min="5905" max="5905" width="11.28515625" style="34" customWidth="1"/>
    <col min="5906" max="5906" width="6.7109375" style="34" customWidth="1"/>
    <col min="5907" max="5907" width="3.42578125" style="34" customWidth="1"/>
    <col min="5908" max="5908" width="10.28515625" style="34" bestFit="1" customWidth="1"/>
    <col min="5909" max="6144" width="9.140625" style="34"/>
    <col min="6145" max="6145" width="6.85546875" style="34" customWidth="1"/>
    <col min="6146" max="6146" width="16.5703125" style="34" customWidth="1"/>
    <col min="6147" max="6147" width="25.7109375" style="34" customWidth="1"/>
    <col min="6148" max="6148" width="9.5703125" style="34" bestFit="1" customWidth="1"/>
    <col min="6149" max="6149" width="11.140625" style="34" customWidth="1"/>
    <col min="6150" max="6150" width="12.7109375" style="34" customWidth="1"/>
    <col min="6151" max="6151" width="12.42578125" style="34" customWidth="1"/>
    <col min="6152" max="6152" width="10.42578125" style="34" customWidth="1"/>
    <col min="6153" max="6153" width="7.140625" style="34" customWidth="1"/>
    <col min="6154" max="6157" width="9.140625" style="34"/>
    <col min="6158" max="6158" width="12.28515625" style="34" customWidth="1"/>
    <col min="6159" max="6159" width="7.140625" style="34" customWidth="1"/>
    <col min="6160" max="6160" width="16.85546875" style="34" customWidth="1"/>
    <col min="6161" max="6161" width="11.28515625" style="34" customWidth="1"/>
    <col min="6162" max="6162" width="6.7109375" style="34" customWidth="1"/>
    <col min="6163" max="6163" width="3.42578125" style="34" customWidth="1"/>
    <col min="6164" max="6164" width="10.28515625" style="34" bestFit="1" customWidth="1"/>
    <col min="6165" max="6400" width="9.140625" style="34"/>
    <col min="6401" max="6401" width="6.85546875" style="34" customWidth="1"/>
    <col min="6402" max="6402" width="16.5703125" style="34" customWidth="1"/>
    <col min="6403" max="6403" width="25.7109375" style="34" customWidth="1"/>
    <col min="6404" max="6404" width="9.5703125" style="34" bestFit="1" customWidth="1"/>
    <col min="6405" max="6405" width="11.140625" style="34" customWidth="1"/>
    <col min="6406" max="6406" width="12.7109375" style="34" customWidth="1"/>
    <col min="6407" max="6407" width="12.42578125" style="34" customWidth="1"/>
    <col min="6408" max="6408" width="10.42578125" style="34" customWidth="1"/>
    <col min="6409" max="6409" width="7.140625" style="34" customWidth="1"/>
    <col min="6410" max="6413" width="9.140625" style="34"/>
    <col min="6414" max="6414" width="12.28515625" style="34" customWidth="1"/>
    <col min="6415" max="6415" width="7.140625" style="34" customWidth="1"/>
    <col min="6416" max="6416" width="16.85546875" style="34" customWidth="1"/>
    <col min="6417" max="6417" width="11.28515625" style="34" customWidth="1"/>
    <col min="6418" max="6418" width="6.7109375" style="34" customWidth="1"/>
    <col min="6419" max="6419" width="3.42578125" style="34" customWidth="1"/>
    <col min="6420" max="6420" width="10.28515625" style="34" bestFit="1" customWidth="1"/>
    <col min="6421" max="6656" width="9.140625" style="34"/>
    <col min="6657" max="6657" width="6.85546875" style="34" customWidth="1"/>
    <col min="6658" max="6658" width="16.5703125" style="34" customWidth="1"/>
    <col min="6659" max="6659" width="25.7109375" style="34" customWidth="1"/>
    <col min="6660" max="6660" width="9.5703125" style="34" bestFit="1" customWidth="1"/>
    <col min="6661" max="6661" width="11.140625" style="34" customWidth="1"/>
    <col min="6662" max="6662" width="12.7109375" style="34" customWidth="1"/>
    <col min="6663" max="6663" width="12.42578125" style="34" customWidth="1"/>
    <col min="6664" max="6664" width="10.42578125" style="34" customWidth="1"/>
    <col min="6665" max="6665" width="7.140625" style="34" customWidth="1"/>
    <col min="6666" max="6669" width="9.140625" style="34"/>
    <col min="6670" max="6670" width="12.28515625" style="34" customWidth="1"/>
    <col min="6671" max="6671" width="7.140625" style="34" customWidth="1"/>
    <col min="6672" max="6672" width="16.85546875" style="34" customWidth="1"/>
    <col min="6673" max="6673" width="11.28515625" style="34" customWidth="1"/>
    <col min="6674" max="6674" width="6.7109375" style="34" customWidth="1"/>
    <col min="6675" max="6675" width="3.42578125" style="34" customWidth="1"/>
    <col min="6676" max="6676" width="10.28515625" style="34" bestFit="1" customWidth="1"/>
    <col min="6677" max="6912" width="9.140625" style="34"/>
    <col min="6913" max="6913" width="6.85546875" style="34" customWidth="1"/>
    <col min="6914" max="6914" width="16.5703125" style="34" customWidth="1"/>
    <col min="6915" max="6915" width="25.7109375" style="34" customWidth="1"/>
    <col min="6916" max="6916" width="9.5703125" style="34" bestFit="1" customWidth="1"/>
    <col min="6917" max="6917" width="11.140625" style="34" customWidth="1"/>
    <col min="6918" max="6918" width="12.7109375" style="34" customWidth="1"/>
    <col min="6919" max="6919" width="12.42578125" style="34" customWidth="1"/>
    <col min="6920" max="6920" width="10.42578125" style="34" customWidth="1"/>
    <col min="6921" max="6921" width="7.140625" style="34" customWidth="1"/>
    <col min="6922" max="6925" width="9.140625" style="34"/>
    <col min="6926" max="6926" width="12.28515625" style="34" customWidth="1"/>
    <col min="6927" max="6927" width="7.140625" style="34" customWidth="1"/>
    <col min="6928" max="6928" width="16.85546875" style="34" customWidth="1"/>
    <col min="6929" max="6929" width="11.28515625" style="34" customWidth="1"/>
    <col min="6930" max="6930" width="6.7109375" style="34" customWidth="1"/>
    <col min="6931" max="6931" width="3.42578125" style="34" customWidth="1"/>
    <col min="6932" max="6932" width="10.28515625" style="34" bestFit="1" customWidth="1"/>
    <col min="6933" max="7168" width="9.140625" style="34"/>
    <col min="7169" max="7169" width="6.85546875" style="34" customWidth="1"/>
    <col min="7170" max="7170" width="16.5703125" style="34" customWidth="1"/>
    <col min="7171" max="7171" width="25.7109375" style="34" customWidth="1"/>
    <col min="7172" max="7172" width="9.5703125" style="34" bestFit="1" customWidth="1"/>
    <col min="7173" max="7173" width="11.140625" style="34" customWidth="1"/>
    <col min="7174" max="7174" width="12.7109375" style="34" customWidth="1"/>
    <col min="7175" max="7175" width="12.42578125" style="34" customWidth="1"/>
    <col min="7176" max="7176" width="10.42578125" style="34" customWidth="1"/>
    <col min="7177" max="7177" width="7.140625" style="34" customWidth="1"/>
    <col min="7178" max="7181" width="9.140625" style="34"/>
    <col min="7182" max="7182" width="12.28515625" style="34" customWidth="1"/>
    <col min="7183" max="7183" width="7.140625" style="34" customWidth="1"/>
    <col min="7184" max="7184" width="16.85546875" style="34" customWidth="1"/>
    <col min="7185" max="7185" width="11.28515625" style="34" customWidth="1"/>
    <col min="7186" max="7186" width="6.7109375" style="34" customWidth="1"/>
    <col min="7187" max="7187" width="3.42578125" style="34" customWidth="1"/>
    <col min="7188" max="7188" width="10.28515625" style="34" bestFit="1" customWidth="1"/>
    <col min="7189" max="7424" width="9.140625" style="34"/>
    <col min="7425" max="7425" width="6.85546875" style="34" customWidth="1"/>
    <col min="7426" max="7426" width="16.5703125" style="34" customWidth="1"/>
    <col min="7427" max="7427" width="25.7109375" style="34" customWidth="1"/>
    <col min="7428" max="7428" width="9.5703125" style="34" bestFit="1" customWidth="1"/>
    <col min="7429" max="7429" width="11.140625" style="34" customWidth="1"/>
    <col min="7430" max="7430" width="12.7109375" style="34" customWidth="1"/>
    <col min="7431" max="7431" width="12.42578125" style="34" customWidth="1"/>
    <col min="7432" max="7432" width="10.42578125" style="34" customWidth="1"/>
    <col min="7433" max="7433" width="7.140625" style="34" customWidth="1"/>
    <col min="7434" max="7437" width="9.140625" style="34"/>
    <col min="7438" max="7438" width="12.28515625" style="34" customWidth="1"/>
    <col min="7439" max="7439" width="7.140625" style="34" customWidth="1"/>
    <col min="7440" max="7440" width="16.85546875" style="34" customWidth="1"/>
    <col min="7441" max="7441" width="11.28515625" style="34" customWidth="1"/>
    <col min="7442" max="7442" width="6.7109375" style="34" customWidth="1"/>
    <col min="7443" max="7443" width="3.42578125" style="34" customWidth="1"/>
    <col min="7444" max="7444" width="10.28515625" style="34" bestFit="1" customWidth="1"/>
    <col min="7445" max="7680" width="9.140625" style="34"/>
    <col min="7681" max="7681" width="6.85546875" style="34" customWidth="1"/>
    <col min="7682" max="7682" width="16.5703125" style="34" customWidth="1"/>
    <col min="7683" max="7683" width="25.7109375" style="34" customWidth="1"/>
    <col min="7684" max="7684" width="9.5703125" style="34" bestFit="1" customWidth="1"/>
    <col min="7685" max="7685" width="11.140625" style="34" customWidth="1"/>
    <col min="7686" max="7686" width="12.7109375" style="34" customWidth="1"/>
    <col min="7687" max="7687" width="12.42578125" style="34" customWidth="1"/>
    <col min="7688" max="7688" width="10.42578125" style="34" customWidth="1"/>
    <col min="7689" max="7689" width="7.140625" style="34" customWidth="1"/>
    <col min="7690" max="7693" width="9.140625" style="34"/>
    <col min="7694" max="7694" width="12.28515625" style="34" customWidth="1"/>
    <col min="7695" max="7695" width="7.140625" style="34" customWidth="1"/>
    <col min="7696" max="7696" width="16.85546875" style="34" customWidth="1"/>
    <col min="7697" max="7697" width="11.28515625" style="34" customWidth="1"/>
    <col min="7698" max="7698" width="6.7109375" style="34" customWidth="1"/>
    <col min="7699" max="7699" width="3.42578125" style="34" customWidth="1"/>
    <col min="7700" max="7700" width="10.28515625" style="34" bestFit="1" customWidth="1"/>
    <col min="7701" max="7936" width="9.140625" style="34"/>
    <col min="7937" max="7937" width="6.85546875" style="34" customWidth="1"/>
    <col min="7938" max="7938" width="16.5703125" style="34" customWidth="1"/>
    <col min="7939" max="7939" width="25.7109375" style="34" customWidth="1"/>
    <col min="7940" max="7940" width="9.5703125" style="34" bestFit="1" customWidth="1"/>
    <col min="7941" max="7941" width="11.140625" style="34" customWidth="1"/>
    <col min="7942" max="7942" width="12.7109375" style="34" customWidth="1"/>
    <col min="7943" max="7943" width="12.42578125" style="34" customWidth="1"/>
    <col min="7944" max="7944" width="10.42578125" style="34" customWidth="1"/>
    <col min="7945" max="7945" width="7.140625" style="34" customWidth="1"/>
    <col min="7946" max="7949" width="9.140625" style="34"/>
    <col min="7950" max="7950" width="12.28515625" style="34" customWidth="1"/>
    <col min="7951" max="7951" width="7.140625" style="34" customWidth="1"/>
    <col min="7952" max="7952" width="16.85546875" style="34" customWidth="1"/>
    <col min="7953" max="7953" width="11.28515625" style="34" customWidth="1"/>
    <col min="7954" max="7954" width="6.7109375" style="34" customWidth="1"/>
    <col min="7955" max="7955" width="3.42578125" style="34" customWidth="1"/>
    <col min="7956" max="7956" width="10.28515625" style="34" bestFit="1" customWidth="1"/>
    <col min="7957" max="8192" width="9.140625" style="34"/>
    <col min="8193" max="8193" width="6.85546875" style="34" customWidth="1"/>
    <col min="8194" max="8194" width="16.5703125" style="34" customWidth="1"/>
    <col min="8195" max="8195" width="25.7109375" style="34" customWidth="1"/>
    <col min="8196" max="8196" width="9.5703125" style="34" bestFit="1" customWidth="1"/>
    <col min="8197" max="8197" width="11.140625" style="34" customWidth="1"/>
    <col min="8198" max="8198" width="12.7109375" style="34" customWidth="1"/>
    <col min="8199" max="8199" width="12.42578125" style="34" customWidth="1"/>
    <col min="8200" max="8200" width="10.42578125" style="34" customWidth="1"/>
    <col min="8201" max="8201" width="7.140625" style="34" customWidth="1"/>
    <col min="8202" max="8205" width="9.140625" style="34"/>
    <col min="8206" max="8206" width="12.28515625" style="34" customWidth="1"/>
    <col min="8207" max="8207" width="7.140625" style="34" customWidth="1"/>
    <col min="8208" max="8208" width="16.85546875" style="34" customWidth="1"/>
    <col min="8209" max="8209" width="11.28515625" style="34" customWidth="1"/>
    <col min="8210" max="8210" width="6.7109375" style="34" customWidth="1"/>
    <col min="8211" max="8211" width="3.42578125" style="34" customWidth="1"/>
    <col min="8212" max="8212" width="10.28515625" style="34" bestFit="1" customWidth="1"/>
    <col min="8213" max="8448" width="9.140625" style="34"/>
    <col min="8449" max="8449" width="6.85546875" style="34" customWidth="1"/>
    <col min="8450" max="8450" width="16.5703125" style="34" customWidth="1"/>
    <col min="8451" max="8451" width="25.7109375" style="34" customWidth="1"/>
    <col min="8452" max="8452" width="9.5703125" style="34" bestFit="1" customWidth="1"/>
    <col min="8453" max="8453" width="11.140625" style="34" customWidth="1"/>
    <col min="8454" max="8454" width="12.7109375" style="34" customWidth="1"/>
    <col min="8455" max="8455" width="12.42578125" style="34" customWidth="1"/>
    <col min="8456" max="8456" width="10.42578125" style="34" customWidth="1"/>
    <col min="8457" max="8457" width="7.140625" style="34" customWidth="1"/>
    <col min="8458" max="8461" width="9.140625" style="34"/>
    <col min="8462" max="8462" width="12.28515625" style="34" customWidth="1"/>
    <col min="8463" max="8463" width="7.140625" style="34" customWidth="1"/>
    <col min="8464" max="8464" width="16.85546875" style="34" customWidth="1"/>
    <col min="8465" max="8465" width="11.28515625" style="34" customWidth="1"/>
    <col min="8466" max="8466" width="6.7109375" style="34" customWidth="1"/>
    <col min="8467" max="8467" width="3.42578125" style="34" customWidth="1"/>
    <col min="8468" max="8468" width="10.28515625" style="34" bestFit="1" customWidth="1"/>
    <col min="8469" max="8704" width="9.140625" style="34"/>
    <col min="8705" max="8705" width="6.85546875" style="34" customWidth="1"/>
    <col min="8706" max="8706" width="16.5703125" style="34" customWidth="1"/>
    <col min="8707" max="8707" width="25.7109375" style="34" customWidth="1"/>
    <col min="8708" max="8708" width="9.5703125" style="34" bestFit="1" customWidth="1"/>
    <col min="8709" max="8709" width="11.140625" style="34" customWidth="1"/>
    <col min="8710" max="8710" width="12.7109375" style="34" customWidth="1"/>
    <col min="8711" max="8711" width="12.42578125" style="34" customWidth="1"/>
    <col min="8712" max="8712" width="10.42578125" style="34" customWidth="1"/>
    <col min="8713" max="8713" width="7.140625" style="34" customWidth="1"/>
    <col min="8714" max="8717" width="9.140625" style="34"/>
    <col min="8718" max="8718" width="12.28515625" style="34" customWidth="1"/>
    <col min="8719" max="8719" width="7.140625" style="34" customWidth="1"/>
    <col min="8720" max="8720" width="16.85546875" style="34" customWidth="1"/>
    <col min="8721" max="8721" width="11.28515625" style="34" customWidth="1"/>
    <col min="8722" max="8722" width="6.7109375" style="34" customWidth="1"/>
    <col min="8723" max="8723" width="3.42578125" style="34" customWidth="1"/>
    <col min="8724" max="8724" width="10.28515625" style="34" bestFit="1" customWidth="1"/>
    <col min="8725" max="8960" width="9.140625" style="34"/>
    <col min="8961" max="8961" width="6.85546875" style="34" customWidth="1"/>
    <col min="8962" max="8962" width="16.5703125" style="34" customWidth="1"/>
    <col min="8963" max="8963" width="25.7109375" style="34" customWidth="1"/>
    <col min="8964" max="8964" width="9.5703125" style="34" bestFit="1" customWidth="1"/>
    <col min="8965" max="8965" width="11.140625" style="34" customWidth="1"/>
    <col min="8966" max="8966" width="12.7109375" style="34" customWidth="1"/>
    <col min="8967" max="8967" width="12.42578125" style="34" customWidth="1"/>
    <col min="8968" max="8968" width="10.42578125" style="34" customWidth="1"/>
    <col min="8969" max="8969" width="7.140625" style="34" customWidth="1"/>
    <col min="8970" max="8973" width="9.140625" style="34"/>
    <col min="8974" max="8974" width="12.28515625" style="34" customWidth="1"/>
    <col min="8975" max="8975" width="7.140625" style="34" customWidth="1"/>
    <col min="8976" max="8976" width="16.85546875" style="34" customWidth="1"/>
    <col min="8977" max="8977" width="11.28515625" style="34" customWidth="1"/>
    <col min="8978" max="8978" width="6.7109375" style="34" customWidth="1"/>
    <col min="8979" max="8979" width="3.42578125" style="34" customWidth="1"/>
    <col min="8980" max="8980" width="10.28515625" style="34" bestFit="1" customWidth="1"/>
    <col min="8981" max="9216" width="9.140625" style="34"/>
    <col min="9217" max="9217" width="6.85546875" style="34" customWidth="1"/>
    <col min="9218" max="9218" width="16.5703125" style="34" customWidth="1"/>
    <col min="9219" max="9219" width="25.7109375" style="34" customWidth="1"/>
    <col min="9220" max="9220" width="9.5703125" style="34" bestFit="1" customWidth="1"/>
    <col min="9221" max="9221" width="11.140625" style="34" customWidth="1"/>
    <col min="9222" max="9222" width="12.7109375" style="34" customWidth="1"/>
    <col min="9223" max="9223" width="12.42578125" style="34" customWidth="1"/>
    <col min="9224" max="9224" width="10.42578125" style="34" customWidth="1"/>
    <col min="9225" max="9225" width="7.140625" style="34" customWidth="1"/>
    <col min="9226" max="9229" width="9.140625" style="34"/>
    <col min="9230" max="9230" width="12.28515625" style="34" customWidth="1"/>
    <col min="9231" max="9231" width="7.140625" style="34" customWidth="1"/>
    <col min="9232" max="9232" width="16.85546875" style="34" customWidth="1"/>
    <col min="9233" max="9233" width="11.28515625" style="34" customWidth="1"/>
    <col min="9234" max="9234" width="6.7109375" style="34" customWidth="1"/>
    <col min="9235" max="9235" width="3.42578125" style="34" customWidth="1"/>
    <col min="9236" max="9236" width="10.28515625" style="34" bestFit="1" customWidth="1"/>
    <col min="9237" max="9472" width="9.140625" style="34"/>
    <col min="9473" max="9473" width="6.85546875" style="34" customWidth="1"/>
    <col min="9474" max="9474" width="16.5703125" style="34" customWidth="1"/>
    <col min="9475" max="9475" width="25.7109375" style="34" customWidth="1"/>
    <col min="9476" max="9476" width="9.5703125" style="34" bestFit="1" customWidth="1"/>
    <col min="9477" max="9477" width="11.140625" style="34" customWidth="1"/>
    <col min="9478" max="9478" width="12.7109375" style="34" customWidth="1"/>
    <col min="9479" max="9479" width="12.42578125" style="34" customWidth="1"/>
    <col min="9480" max="9480" width="10.42578125" style="34" customWidth="1"/>
    <col min="9481" max="9481" width="7.140625" style="34" customWidth="1"/>
    <col min="9482" max="9485" width="9.140625" style="34"/>
    <col min="9486" max="9486" width="12.28515625" style="34" customWidth="1"/>
    <col min="9487" max="9487" width="7.140625" style="34" customWidth="1"/>
    <col min="9488" max="9488" width="16.85546875" style="34" customWidth="1"/>
    <col min="9489" max="9489" width="11.28515625" style="34" customWidth="1"/>
    <col min="9490" max="9490" width="6.7109375" style="34" customWidth="1"/>
    <col min="9491" max="9491" width="3.42578125" style="34" customWidth="1"/>
    <col min="9492" max="9492" width="10.28515625" style="34" bestFit="1" customWidth="1"/>
    <col min="9493" max="9728" width="9.140625" style="34"/>
    <col min="9729" max="9729" width="6.85546875" style="34" customWidth="1"/>
    <col min="9730" max="9730" width="16.5703125" style="34" customWidth="1"/>
    <col min="9731" max="9731" width="25.7109375" style="34" customWidth="1"/>
    <col min="9732" max="9732" width="9.5703125" style="34" bestFit="1" customWidth="1"/>
    <col min="9733" max="9733" width="11.140625" style="34" customWidth="1"/>
    <col min="9734" max="9734" width="12.7109375" style="34" customWidth="1"/>
    <col min="9735" max="9735" width="12.42578125" style="34" customWidth="1"/>
    <col min="9736" max="9736" width="10.42578125" style="34" customWidth="1"/>
    <col min="9737" max="9737" width="7.140625" style="34" customWidth="1"/>
    <col min="9738" max="9741" width="9.140625" style="34"/>
    <col min="9742" max="9742" width="12.28515625" style="34" customWidth="1"/>
    <col min="9743" max="9743" width="7.140625" style="34" customWidth="1"/>
    <col min="9744" max="9744" width="16.85546875" style="34" customWidth="1"/>
    <col min="9745" max="9745" width="11.28515625" style="34" customWidth="1"/>
    <col min="9746" max="9746" width="6.7109375" style="34" customWidth="1"/>
    <col min="9747" max="9747" width="3.42578125" style="34" customWidth="1"/>
    <col min="9748" max="9748" width="10.28515625" style="34" bestFit="1" customWidth="1"/>
    <col min="9749" max="9984" width="9.140625" style="34"/>
    <col min="9985" max="9985" width="6.85546875" style="34" customWidth="1"/>
    <col min="9986" max="9986" width="16.5703125" style="34" customWidth="1"/>
    <col min="9987" max="9987" width="25.7109375" style="34" customWidth="1"/>
    <col min="9988" max="9988" width="9.5703125" style="34" bestFit="1" customWidth="1"/>
    <col min="9989" max="9989" width="11.140625" style="34" customWidth="1"/>
    <col min="9990" max="9990" width="12.7109375" style="34" customWidth="1"/>
    <col min="9991" max="9991" width="12.42578125" style="34" customWidth="1"/>
    <col min="9992" max="9992" width="10.42578125" style="34" customWidth="1"/>
    <col min="9993" max="9993" width="7.140625" style="34" customWidth="1"/>
    <col min="9994" max="9997" width="9.140625" style="34"/>
    <col min="9998" max="9998" width="12.28515625" style="34" customWidth="1"/>
    <col min="9999" max="9999" width="7.140625" style="34" customWidth="1"/>
    <col min="10000" max="10000" width="16.85546875" style="34" customWidth="1"/>
    <col min="10001" max="10001" width="11.28515625" style="34" customWidth="1"/>
    <col min="10002" max="10002" width="6.7109375" style="34" customWidth="1"/>
    <col min="10003" max="10003" width="3.42578125" style="34" customWidth="1"/>
    <col min="10004" max="10004" width="10.28515625" style="34" bestFit="1" customWidth="1"/>
    <col min="10005" max="10240" width="9.140625" style="34"/>
    <col min="10241" max="10241" width="6.85546875" style="34" customWidth="1"/>
    <col min="10242" max="10242" width="16.5703125" style="34" customWidth="1"/>
    <col min="10243" max="10243" width="25.7109375" style="34" customWidth="1"/>
    <col min="10244" max="10244" width="9.5703125" style="34" bestFit="1" customWidth="1"/>
    <col min="10245" max="10245" width="11.140625" style="34" customWidth="1"/>
    <col min="10246" max="10246" width="12.7109375" style="34" customWidth="1"/>
    <col min="10247" max="10247" width="12.42578125" style="34" customWidth="1"/>
    <col min="10248" max="10248" width="10.42578125" style="34" customWidth="1"/>
    <col min="10249" max="10249" width="7.140625" style="34" customWidth="1"/>
    <col min="10250" max="10253" width="9.140625" style="34"/>
    <col min="10254" max="10254" width="12.28515625" style="34" customWidth="1"/>
    <col min="10255" max="10255" width="7.140625" style="34" customWidth="1"/>
    <col min="10256" max="10256" width="16.85546875" style="34" customWidth="1"/>
    <col min="10257" max="10257" width="11.28515625" style="34" customWidth="1"/>
    <col min="10258" max="10258" width="6.7109375" style="34" customWidth="1"/>
    <col min="10259" max="10259" width="3.42578125" style="34" customWidth="1"/>
    <col min="10260" max="10260" width="10.28515625" style="34" bestFit="1" customWidth="1"/>
    <col min="10261" max="10496" width="9.140625" style="34"/>
    <col min="10497" max="10497" width="6.85546875" style="34" customWidth="1"/>
    <col min="10498" max="10498" width="16.5703125" style="34" customWidth="1"/>
    <col min="10499" max="10499" width="25.7109375" style="34" customWidth="1"/>
    <col min="10500" max="10500" width="9.5703125" style="34" bestFit="1" customWidth="1"/>
    <col min="10501" max="10501" width="11.140625" style="34" customWidth="1"/>
    <col min="10502" max="10502" width="12.7109375" style="34" customWidth="1"/>
    <col min="10503" max="10503" width="12.42578125" style="34" customWidth="1"/>
    <col min="10504" max="10504" width="10.42578125" style="34" customWidth="1"/>
    <col min="10505" max="10505" width="7.140625" style="34" customWidth="1"/>
    <col min="10506" max="10509" width="9.140625" style="34"/>
    <col min="10510" max="10510" width="12.28515625" style="34" customWidth="1"/>
    <col min="10511" max="10511" width="7.140625" style="34" customWidth="1"/>
    <col min="10512" max="10512" width="16.85546875" style="34" customWidth="1"/>
    <col min="10513" max="10513" width="11.28515625" style="34" customWidth="1"/>
    <col min="10514" max="10514" width="6.7109375" style="34" customWidth="1"/>
    <col min="10515" max="10515" width="3.42578125" style="34" customWidth="1"/>
    <col min="10516" max="10516" width="10.28515625" style="34" bestFit="1" customWidth="1"/>
    <col min="10517" max="10752" width="9.140625" style="34"/>
    <col min="10753" max="10753" width="6.85546875" style="34" customWidth="1"/>
    <col min="10754" max="10754" width="16.5703125" style="34" customWidth="1"/>
    <col min="10755" max="10755" width="25.7109375" style="34" customWidth="1"/>
    <col min="10756" max="10756" width="9.5703125" style="34" bestFit="1" customWidth="1"/>
    <col min="10757" max="10757" width="11.140625" style="34" customWidth="1"/>
    <col min="10758" max="10758" width="12.7109375" style="34" customWidth="1"/>
    <col min="10759" max="10759" width="12.42578125" style="34" customWidth="1"/>
    <col min="10760" max="10760" width="10.42578125" style="34" customWidth="1"/>
    <col min="10761" max="10761" width="7.140625" style="34" customWidth="1"/>
    <col min="10762" max="10765" width="9.140625" style="34"/>
    <col min="10766" max="10766" width="12.28515625" style="34" customWidth="1"/>
    <col min="10767" max="10767" width="7.140625" style="34" customWidth="1"/>
    <col min="10768" max="10768" width="16.85546875" style="34" customWidth="1"/>
    <col min="10769" max="10769" width="11.28515625" style="34" customWidth="1"/>
    <col min="10770" max="10770" width="6.7109375" style="34" customWidth="1"/>
    <col min="10771" max="10771" width="3.42578125" style="34" customWidth="1"/>
    <col min="10772" max="10772" width="10.28515625" style="34" bestFit="1" customWidth="1"/>
    <col min="10773" max="11008" width="9.140625" style="34"/>
    <col min="11009" max="11009" width="6.85546875" style="34" customWidth="1"/>
    <col min="11010" max="11010" width="16.5703125" style="34" customWidth="1"/>
    <col min="11011" max="11011" width="25.7109375" style="34" customWidth="1"/>
    <col min="11012" max="11012" width="9.5703125" style="34" bestFit="1" customWidth="1"/>
    <col min="11013" max="11013" width="11.140625" style="34" customWidth="1"/>
    <col min="11014" max="11014" width="12.7109375" style="34" customWidth="1"/>
    <col min="11015" max="11015" width="12.42578125" style="34" customWidth="1"/>
    <col min="11016" max="11016" width="10.42578125" style="34" customWidth="1"/>
    <col min="11017" max="11017" width="7.140625" style="34" customWidth="1"/>
    <col min="11018" max="11021" width="9.140625" style="34"/>
    <col min="11022" max="11022" width="12.28515625" style="34" customWidth="1"/>
    <col min="11023" max="11023" width="7.140625" style="34" customWidth="1"/>
    <col min="11024" max="11024" width="16.85546875" style="34" customWidth="1"/>
    <col min="11025" max="11025" width="11.28515625" style="34" customWidth="1"/>
    <col min="11026" max="11026" width="6.7109375" style="34" customWidth="1"/>
    <col min="11027" max="11027" width="3.42578125" style="34" customWidth="1"/>
    <col min="11028" max="11028" width="10.28515625" style="34" bestFit="1" customWidth="1"/>
    <col min="11029" max="11264" width="9.140625" style="34"/>
    <col min="11265" max="11265" width="6.85546875" style="34" customWidth="1"/>
    <col min="11266" max="11266" width="16.5703125" style="34" customWidth="1"/>
    <col min="11267" max="11267" width="25.7109375" style="34" customWidth="1"/>
    <col min="11268" max="11268" width="9.5703125" style="34" bestFit="1" customWidth="1"/>
    <col min="11269" max="11269" width="11.140625" style="34" customWidth="1"/>
    <col min="11270" max="11270" width="12.7109375" style="34" customWidth="1"/>
    <col min="11271" max="11271" width="12.42578125" style="34" customWidth="1"/>
    <col min="11272" max="11272" width="10.42578125" style="34" customWidth="1"/>
    <col min="11273" max="11273" width="7.140625" style="34" customWidth="1"/>
    <col min="11274" max="11277" width="9.140625" style="34"/>
    <col min="11278" max="11278" width="12.28515625" style="34" customWidth="1"/>
    <col min="11279" max="11279" width="7.140625" style="34" customWidth="1"/>
    <col min="11280" max="11280" width="16.85546875" style="34" customWidth="1"/>
    <col min="11281" max="11281" width="11.28515625" style="34" customWidth="1"/>
    <col min="11282" max="11282" width="6.7109375" style="34" customWidth="1"/>
    <col min="11283" max="11283" width="3.42578125" style="34" customWidth="1"/>
    <col min="11284" max="11284" width="10.28515625" style="34" bestFit="1" customWidth="1"/>
    <col min="11285" max="11520" width="9.140625" style="34"/>
    <col min="11521" max="11521" width="6.85546875" style="34" customWidth="1"/>
    <col min="11522" max="11522" width="16.5703125" style="34" customWidth="1"/>
    <col min="11523" max="11523" width="25.7109375" style="34" customWidth="1"/>
    <col min="11524" max="11524" width="9.5703125" style="34" bestFit="1" customWidth="1"/>
    <col min="11525" max="11525" width="11.140625" style="34" customWidth="1"/>
    <col min="11526" max="11526" width="12.7109375" style="34" customWidth="1"/>
    <col min="11527" max="11527" width="12.42578125" style="34" customWidth="1"/>
    <col min="11528" max="11528" width="10.42578125" style="34" customWidth="1"/>
    <col min="11529" max="11529" width="7.140625" style="34" customWidth="1"/>
    <col min="11530" max="11533" width="9.140625" style="34"/>
    <col min="11534" max="11534" width="12.28515625" style="34" customWidth="1"/>
    <col min="11535" max="11535" width="7.140625" style="34" customWidth="1"/>
    <col min="11536" max="11536" width="16.85546875" style="34" customWidth="1"/>
    <col min="11537" max="11537" width="11.28515625" style="34" customWidth="1"/>
    <col min="11538" max="11538" width="6.7109375" style="34" customWidth="1"/>
    <col min="11539" max="11539" width="3.42578125" style="34" customWidth="1"/>
    <col min="11540" max="11540" width="10.28515625" style="34" bestFit="1" customWidth="1"/>
    <col min="11541" max="11776" width="9.140625" style="34"/>
    <col min="11777" max="11777" width="6.85546875" style="34" customWidth="1"/>
    <col min="11778" max="11778" width="16.5703125" style="34" customWidth="1"/>
    <col min="11779" max="11779" width="25.7109375" style="34" customWidth="1"/>
    <col min="11780" max="11780" width="9.5703125" style="34" bestFit="1" customWidth="1"/>
    <col min="11781" max="11781" width="11.140625" style="34" customWidth="1"/>
    <col min="11782" max="11782" width="12.7109375" style="34" customWidth="1"/>
    <col min="11783" max="11783" width="12.42578125" style="34" customWidth="1"/>
    <col min="11784" max="11784" width="10.42578125" style="34" customWidth="1"/>
    <col min="11785" max="11785" width="7.140625" style="34" customWidth="1"/>
    <col min="11786" max="11789" width="9.140625" style="34"/>
    <col min="11790" max="11790" width="12.28515625" style="34" customWidth="1"/>
    <col min="11791" max="11791" width="7.140625" style="34" customWidth="1"/>
    <col min="11792" max="11792" width="16.85546875" style="34" customWidth="1"/>
    <col min="11793" max="11793" width="11.28515625" style="34" customWidth="1"/>
    <col min="11794" max="11794" width="6.7109375" style="34" customWidth="1"/>
    <col min="11795" max="11795" width="3.42578125" style="34" customWidth="1"/>
    <col min="11796" max="11796" width="10.28515625" style="34" bestFit="1" customWidth="1"/>
    <col min="11797" max="12032" width="9.140625" style="34"/>
    <col min="12033" max="12033" width="6.85546875" style="34" customWidth="1"/>
    <col min="12034" max="12034" width="16.5703125" style="34" customWidth="1"/>
    <col min="12035" max="12035" width="25.7109375" style="34" customWidth="1"/>
    <col min="12036" max="12036" width="9.5703125" style="34" bestFit="1" customWidth="1"/>
    <col min="12037" max="12037" width="11.140625" style="34" customWidth="1"/>
    <col min="12038" max="12038" width="12.7109375" style="34" customWidth="1"/>
    <col min="12039" max="12039" width="12.42578125" style="34" customWidth="1"/>
    <col min="12040" max="12040" width="10.42578125" style="34" customWidth="1"/>
    <col min="12041" max="12041" width="7.140625" style="34" customWidth="1"/>
    <col min="12042" max="12045" width="9.140625" style="34"/>
    <col min="12046" max="12046" width="12.28515625" style="34" customWidth="1"/>
    <col min="12047" max="12047" width="7.140625" style="34" customWidth="1"/>
    <col min="12048" max="12048" width="16.85546875" style="34" customWidth="1"/>
    <col min="12049" max="12049" width="11.28515625" style="34" customWidth="1"/>
    <col min="12050" max="12050" width="6.7109375" style="34" customWidth="1"/>
    <col min="12051" max="12051" width="3.42578125" style="34" customWidth="1"/>
    <col min="12052" max="12052" width="10.28515625" style="34" bestFit="1" customWidth="1"/>
    <col min="12053" max="12288" width="9.140625" style="34"/>
    <col min="12289" max="12289" width="6.85546875" style="34" customWidth="1"/>
    <col min="12290" max="12290" width="16.5703125" style="34" customWidth="1"/>
    <col min="12291" max="12291" width="25.7109375" style="34" customWidth="1"/>
    <col min="12292" max="12292" width="9.5703125" style="34" bestFit="1" customWidth="1"/>
    <col min="12293" max="12293" width="11.140625" style="34" customWidth="1"/>
    <col min="12294" max="12294" width="12.7109375" style="34" customWidth="1"/>
    <col min="12295" max="12295" width="12.42578125" style="34" customWidth="1"/>
    <col min="12296" max="12296" width="10.42578125" style="34" customWidth="1"/>
    <col min="12297" max="12297" width="7.140625" style="34" customWidth="1"/>
    <col min="12298" max="12301" width="9.140625" style="34"/>
    <col min="12302" max="12302" width="12.28515625" style="34" customWidth="1"/>
    <col min="12303" max="12303" width="7.140625" style="34" customWidth="1"/>
    <col min="12304" max="12304" width="16.85546875" style="34" customWidth="1"/>
    <col min="12305" max="12305" width="11.28515625" style="34" customWidth="1"/>
    <col min="12306" max="12306" width="6.7109375" style="34" customWidth="1"/>
    <col min="12307" max="12307" width="3.42578125" style="34" customWidth="1"/>
    <col min="12308" max="12308" width="10.28515625" style="34" bestFit="1" customWidth="1"/>
    <col min="12309" max="12544" width="9.140625" style="34"/>
    <col min="12545" max="12545" width="6.85546875" style="34" customWidth="1"/>
    <col min="12546" max="12546" width="16.5703125" style="34" customWidth="1"/>
    <col min="12547" max="12547" width="25.7109375" style="34" customWidth="1"/>
    <col min="12548" max="12548" width="9.5703125" style="34" bestFit="1" customWidth="1"/>
    <col min="12549" max="12549" width="11.140625" style="34" customWidth="1"/>
    <col min="12550" max="12550" width="12.7109375" style="34" customWidth="1"/>
    <col min="12551" max="12551" width="12.42578125" style="34" customWidth="1"/>
    <col min="12552" max="12552" width="10.42578125" style="34" customWidth="1"/>
    <col min="12553" max="12553" width="7.140625" style="34" customWidth="1"/>
    <col min="12554" max="12557" width="9.140625" style="34"/>
    <col min="12558" max="12558" width="12.28515625" style="34" customWidth="1"/>
    <col min="12559" max="12559" width="7.140625" style="34" customWidth="1"/>
    <col min="12560" max="12560" width="16.85546875" style="34" customWidth="1"/>
    <col min="12561" max="12561" width="11.28515625" style="34" customWidth="1"/>
    <col min="12562" max="12562" width="6.7109375" style="34" customWidth="1"/>
    <col min="12563" max="12563" width="3.42578125" style="34" customWidth="1"/>
    <col min="12564" max="12564" width="10.28515625" style="34" bestFit="1" customWidth="1"/>
    <col min="12565" max="12800" width="9.140625" style="34"/>
    <col min="12801" max="12801" width="6.85546875" style="34" customWidth="1"/>
    <col min="12802" max="12802" width="16.5703125" style="34" customWidth="1"/>
    <col min="12803" max="12803" width="25.7109375" style="34" customWidth="1"/>
    <col min="12804" max="12804" width="9.5703125" style="34" bestFit="1" customWidth="1"/>
    <col min="12805" max="12805" width="11.140625" style="34" customWidth="1"/>
    <col min="12806" max="12806" width="12.7109375" style="34" customWidth="1"/>
    <col min="12807" max="12807" width="12.42578125" style="34" customWidth="1"/>
    <col min="12808" max="12808" width="10.42578125" style="34" customWidth="1"/>
    <col min="12809" max="12809" width="7.140625" style="34" customWidth="1"/>
    <col min="12810" max="12813" width="9.140625" style="34"/>
    <col min="12814" max="12814" width="12.28515625" style="34" customWidth="1"/>
    <col min="12815" max="12815" width="7.140625" style="34" customWidth="1"/>
    <col min="12816" max="12816" width="16.85546875" style="34" customWidth="1"/>
    <col min="12817" max="12817" width="11.28515625" style="34" customWidth="1"/>
    <col min="12818" max="12818" width="6.7109375" style="34" customWidth="1"/>
    <col min="12819" max="12819" width="3.42578125" style="34" customWidth="1"/>
    <col min="12820" max="12820" width="10.28515625" style="34" bestFit="1" customWidth="1"/>
    <col min="12821" max="13056" width="9.140625" style="34"/>
    <col min="13057" max="13057" width="6.85546875" style="34" customWidth="1"/>
    <col min="13058" max="13058" width="16.5703125" style="34" customWidth="1"/>
    <col min="13059" max="13059" width="25.7109375" style="34" customWidth="1"/>
    <col min="13060" max="13060" width="9.5703125" style="34" bestFit="1" customWidth="1"/>
    <col min="13061" max="13061" width="11.140625" style="34" customWidth="1"/>
    <col min="13062" max="13062" width="12.7109375" style="34" customWidth="1"/>
    <col min="13063" max="13063" width="12.42578125" style="34" customWidth="1"/>
    <col min="13064" max="13064" width="10.42578125" style="34" customWidth="1"/>
    <col min="13065" max="13065" width="7.140625" style="34" customWidth="1"/>
    <col min="13066" max="13069" width="9.140625" style="34"/>
    <col min="13070" max="13070" width="12.28515625" style="34" customWidth="1"/>
    <col min="13071" max="13071" width="7.140625" style="34" customWidth="1"/>
    <col min="13072" max="13072" width="16.85546875" style="34" customWidth="1"/>
    <col min="13073" max="13073" width="11.28515625" style="34" customWidth="1"/>
    <col min="13074" max="13074" width="6.7109375" style="34" customWidth="1"/>
    <col min="13075" max="13075" width="3.42578125" style="34" customWidth="1"/>
    <col min="13076" max="13076" width="10.28515625" style="34" bestFit="1" customWidth="1"/>
    <col min="13077" max="13312" width="9.140625" style="34"/>
    <col min="13313" max="13313" width="6.85546875" style="34" customWidth="1"/>
    <col min="13314" max="13314" width="16.5703125" style="34" customWidth="1"/>
    <col min="13315" max="13315" width="25.7109375" style="34" customWidth="1"/>
    <col min="13316" max="13316" width="9.5703125" style="34" bestFit="1" customWidth="1"/>
    <col min="13317" max="13317" width="11.140625" style="34" customWidth="1"/>
    <col min="13318" max="13318" width="12.7109375" style="34" customWidth="1"/>
    <col min="13319" max="13319" width="12.42578125" style="34" customWidth="1"/>
    <col min="13320" max="13320" width="10.42578125" style="34" customWidth="1"/>
    <col min="13321" max="13321" width="7.140625" style="34" customWidth="1"/>
    <col min="13322" max="13325" width="9.140625" style="34"/>
    <col min="13326" max="13326" width="12.28515625" style="34" customWidth="1"/>
    <col min="13327" max="13327" width="7.140625" style="34" customWidth="1"/>
    <col min="13328" max="13328" width="16.85546875" style="34" customWidth="1"/>
    <col min="13329" max="13329" width="11.28515625" style="34" customWidth="1"/>
    <col min="13330" max="13330" width="6.7109375" style="34" customWidth="1"/>
    <col min="13331" max="13331" width="3.42578125" style="34" customWidth="1"/>
    <col min="13332" max="13332" width="10.28515625" style="34" bestFit="1" customWidth="1"/>
    <col min="13333" max="13568" width="9.140625" style="34"/>
    <col min="13569" max="13569" width="6.85546875" style="34" customWidth="1"/>
    <col min="13570" max="13570" width="16.5703125" style="34" customWidth="1"/>
    <col min="13571" max="13571" width="25.7109375" style="34" customWidth="1"/>
    <col min="13572" max="13572" width="9.5703125" style="34" bestFit="1" customWidth="1"/>
    <col min="13573" max="13573" width="11.140625" style="34" customWidth="1"/>
    <col min="13574" max="13574" width="12.7109375" style="34" customWidth="1"/>
    <col min="13575" max="13575" width="12.42578125" style="34" customWidth="1"/>
    <col min="13576" max="13576" width="10.42578125" style="34" customWidth="1"/>
    <col min="13577" max="13577" width="7.140625" style="34" customWidth="1"/>
    <col min="13578" max="13581" width="9.140625" style="34"/>
    <col min="13582" max="13582" width="12.28515625" style="34" customWidth="1"/>
    <col min="13583" max="13583" width="7.140625" style="34" customWidth="1"/>
    <col min="13584" max="13584" width="16.85546875" style="34" customWidth="1"/>
    <col min="13585" max="13585" width="11.28515625" style="34" customWidth="1"/>
    <col min="13586" max="13586" width="6.7109375" style="34" customWidth="1"/>
    <col min="13587" max="13587" width="3.42578125" style="34" customWidth="1"/>
    <col min="13588" max="13588" width="10.28515625" style="34" bestFit="1" customWidth="1"/>
    <col min="13589" max="13824" width="9.140625" style="34"/>
    <col min="13825" max="13825" width="6.85546875" style="34" customWidth="1"/>
    <col min="13826" max="13826" width="16.5703125" style="34" customWidth="1"/>
    <col min="13827" max="13827" width="25.7109375" style="34" customWidth="1"/>
    <col min="13828" max="13828" width="9.5703125" style="34" bestFit="1" customWidth="1"/>
    <col min="13829" max="13829" width="11.140625" style="34" customWidth="1"/>
    <col min="13830" max="13830" width="12.7109375" style="34" customWidth="1"/>
    <col min="13831" max="13831" width="12.42578125" style="34" customWidth="1"/>
    <col min="13832" max="13832" width="10.42578125" style="34" customWidth="1"/>
    <col min="13833" max="13833" width="7.140625" style="34" customWidth="1"/>
    <col min="13834" max="13837" width="9.140625" style="34"/>
    <col min="13838" max="13838" width="12.28515625" style="34" customWidth="1"/>
    <col min="13839" max="13839" width="7.140625" style="34" customWidth="1"/>
    <col min="13840" max="13840" width="16.85546875" style="34" customWidth="1"/>
    <col min="13841" max="13841" width="11.28515625" style="34" customWidth="1"/>
    <col min="13842" max="13842" width="6.7109375" style="34" customWidth="1"/>
    <col min="13843" max="13843" width="3.42578125" style="34" customWidth="1"/>
    <col min="13844" max="13844" width="10.28515625" style="34" bestFit="1" customWidth="1"/>
    <col min="13845" max="14080" width="9.140625" style="34"/>
    <col min="14081" max="14081" width="6.85546875" style="34" customWidth="1"/>
    <col min="14082" max="14082" width="16.5703125" style="34" customWidth="1"/>
    <col min="14083" max="14083" width="25.7109375" style="34" customWidth="1"/>
    <col min="14084" max="14084" width="9.5703125" style="34" bestFit="1" customWidth="1"/>
    <col min="14085" max="14085" width="11.140625" style="34" customWidth="1"/>
    <col min="14086" max="14086" width="12.7109375" style="34" customWidth="1"/>
    <col min="14087" max="14087" width="12.42578125" style="34" customWidth="1"/>
    <col min="14088" max="14088" width="10.42578125" style="34" customWidth="1"/>
    <col min="14089" max="14089" width="7.140625" style="34" customWidth="1"/>
    <col min="14090" max="14093" width="9.140625" style="34"/>
    <col min="14094" max="14094" width="12.28515625" style="34" customWidth="1"/>
    <col min="14095" max="14095" width="7.140625" style="34" customWidth="1"/>
    <col min="14096" max="14096" width="16.85546875" style="34" customWidth="1"/>
    <col min="14097" max="14097" width="11.28515625" style="34" customWidth="1"/>
    <col min="14098" max="14098" width="6.7109375" style="34" customWidth="1"/>
    <col min="14099" max="14099" width="3.42578125" style="34" customWidth="1"/>
    <col min="14100" max="14100" width="10.28515625" style="34" bestFit="1" customWidth="1"/>
    <col min="14101" max="14336" width="9.140625" style="34"/>
    <col min="14337" max="14337" width="6.85546875" style="34" customWidth="1"/>
    <col min="14338" max="14338" width="16.5703125" style="34" customWidth="1"/>
    <col min="14339" max="14339" width="25.7109375" style="34" customWidth="1"/>
    <col min="14340" max="14340" width="9.5703125" style="34" bestFit="1" customWidth="1"/>
    <col min="14341" max="14341" width="11.140625" style="34" customWidth="1"/>
    <col min="14342" max="14342" width="12.7109375" style="34" customWidth="1"/>
    <col min="14343" max="14343" width="12.42578125" style="34" customWidth="1"/>
    <col min="14344" max="14344" width="10.42578125" style="34" customWidth="1"/>
    <col min="14345" max="14345" width="7.140625" style="34" customWidth="1"/>
    <col min="14346" max="14349" width="9.140625" style="34"/>
    <col min="14350" max="14350" width="12.28515625" style="34" customWidth="1"/>
    <col min="14351" max="14351" width="7.140625" style="34" customWidth="1"/>
    <col min="14352" max="14352" width="16.85546875" style="34" customWidth="1"/>
    <col min="14353" max="14353" width="11.28515625" style="34" customWidth="1"/>
    <col min="14354" max="14354" width="6.7109375" style="34" customWidth="1"/>
    <col min="14355" max="14355" width="3.42578125" style="34" customWidth="1"/>
    <col min="14356" max="14356" width="10.28515625" style="34" bestFit="1" customWidth="1"/>
    <col min="14357" max="14592" width="9.140625" style="34"/>
    <col min="14593" max="14593" width="6.85546875" style="34" customWidth="1"/>
    <col min="14594" max="14594" width="16.5703125" style="34" customWidth="1"/>
    <col min="14595" max="14595" width="25.7109375" style="34" customWidth="1"/>
    <col min="14596" max="14596" width="9.5703125" style="34" bestFit="1" customWidth="1"/>
    <col min="14597" max="14597" width="11.140625" style="34" customWidth="1"/>
    <col min="14598" max="14598" width="12.7109375" style="34" customWidth="1"/>
    <col min="14599" max="14599" width="12.42578125" style="34" customWidth="1"/>
    <col min="14600" max="14600" width="10.42578125" style="34" customWidth="1"/>
    <col min="14601" max="14601" width="7.140625" style="34" customWidth="1"/>
    <col min="14602" max="14605" width="9.140625" style="34"/>
    <col min="14606" max="14606" width="12.28515625" style="34" customWidth="1"/>
    <col min="14607" max="14607" width="7.140625" style="34" customWidth="1"/>
    <col min="14608" max="14608" width="16.85546875" style="34" customWidth="1"/>
    <col min="14609" max="14609" width="11.28515625" style="34" customWidth="1"/>
    <col min="14610" max="14610" width="6.7109375" style="34" customWidth="1"/>
    <col min="14611" max="14611" width="3.42578125" style="34" customWidth="1"/>
    <col min="14612" max="14612" width="10.28515625" style="34" bestFit="1" customWidth="1"/>
    <col min="14613" max="14848" width="9.140625" style="34"/>
    <col min="14849" max="14849" width="6.85546875" style="34" customWidth="1"/>
    <col min="14850" max="14850" width="16.5703125" style="34" customWidth="1"/>
    <col min="14851" max="14851" width="25.7109375" style="34" customWidth="1"/>
    <col min="14852" max="14852" width="9.5703125" style="34" bestFit="1" customWidth="1"/>
    <col min="14853" max="14853" width="11.140625" style="34" customWidth="1"/>
    <col min="14854" max="14854" width="12.7109375" style="34" customWidth="1"/>
    <col min="14855" max="14855" width="12.42578125" style="34" customWidth="1"/>
    <col min="14856" max="14856" width="10.42578125" style="34" customWidth="1"/>
    <col min="14857" max="14857" width="7.140625" style="34" customWidth="1"/>
    <col min="14858" max="14861" width="9.140625" style="34"/>
    <col min="14862" max="14862" width="12.28515625" style="34" customWidth="1"/>
    <col min="14863" max="14863" width="7.140625" style="34" customWidth="1"/>
    <col min="14864" max="14864" width="16.85546875" style="34" customWidth="1"/>
    <col min="14865" max="14865" width="11.28515625" style="34" customWidth="1"/>
    <col min="14866" max="14866" width="6.7109375" style="34" customWidth="1"/>
    <col min="14867" max="14867" width="3.42578125" style="34" customWidth="1"/>
    <col min="14868" max="14868" width="10.28515625" style="34" bestFit="1" customWidth="1"/>
    <col min="14869" max="15104" width="9.140625" style="34"/>
    <col min="15105" max="15105" width="6.85546875" style="34" customWidth="1"/>
    <col min="15106" max="15106" width="16.5703125" style="34" customWidth="1"/>
    <col min="15107" max="15107" width="25.7109375" style="34" customWidth="1"/>
    <col min="15108" max="15108" width="9.5703125" style="34" bestFit="1" customWidth="1"/>
    <col min="15109" max="15109" width="11.140625" style="34" customWidth="1"/>
    <col min="15110" max="15110" width="12.7109375" style="34" customWidth="1"/>
    <col min="15111" max="15111" width="12.42578125" style="34" customWidth="1"/>
    <col min="15112" max="15112" width="10.42578125" style="34" customWidth="1"/>
    <col min="15113" max="15113" width="7.140625" style="34" customWidth="1"/>
    <col min="15114" max="15117" width="9.140625" style="34"/>
    <col min="15118" max="15118" width="12.28515625" style="34" customWidth="1"/>
    <col min="15119" max="15119" width="7.140625" style="34" customWidth="1"/>
    <col min="15120" max="15120" width="16.85546875" style="34" customWidth="1"/>
    <col min="15121" max="15121" width="11.28515625" style="34" customWidth="1"/>
    <col min="15122" max="15122" width="6.7109375" style="34" customWidth="1"/>
    <col min="15123" max="15123" width="3.42578125" style="34" customWidth="1"/>
    <col min="15124" max="15124" width="10.28515625" style="34" bestFit="1" customWidth="1"/>
    <col min="15125" max="15360" width="9.140625" style="34"/>
    <col min="15361" max="15361" width="6.85546875" style="34" customWidth="1"/>
    <col min="15362" max="15362" width="16.5703125" style="34" customWidth="1"/>
    <col min="15363" max="15363" width="25.7109375" style="34" customWidth="1"/>
    <col min="15364" max="15364" width="9.5703125" style="34" bestFit="1" customWidth="1"/>
    <col min="15365" max="15365" width="11.140625" style="34" customWidth="1"/>
    <col min="15366" max="15366" width="12.7109375" style="34" customWidth="1"/>
    <col min="15367" max="15367" width="12.42578125" style="34" customWidth="1"/>
    <col min="15368" max="15368" width="10.42578125" style="34" customWidth="1"/>
    <col min="15369" max="15369" width="7.140625" style="34" customWidth="1"/>
    <col min="15370" max="15373" width="9.140625" style="34"/>
    <col min="15374" max="15374" width="12.28515625" style="34" customWidth="1"/>
    <col min="15375" max="15375" width="7.140625" style="34" customWidth="1"/>
    <col min="15376" max="15376" width="16.85546875" style="34" customWidth="1"/>
    <col min="15377" max="15377" width="11.28515625" style="34" customWidth="1"/>
    <col min="15378" max="15378" width="6.7109375" style="34" customWidth="1"/>
    <col min="15379" max="15379" width="3.42578125" style="34" customWidth="1"/>
    <col min="15380" max="15380" width="10.28515625" style="34" bestFit="1" customWidth="1"/>
    <col min="15381" max="15616" width="9.140625" style="34"/>
    <col min="15617" max="15617" width="6.85546875" style="34" customWidth="1"/>
    <col min="15618" max="15618" width="16.5703125" style="34" customWidth="1"/>
    <col min="15619" max="15619" width="25.7109375" style="34" customWidth="1"/>
    <col min="15620" max="15620" width="9.5703125" style="34" bestFit="1" customWidth="1"/>
    <col min="15621" max="15621" width="11.140625" style="34" customWidth="1"/>
    <col min="15622" max="15622" width="12.7109375" style="34" customWidth="1"/>
    <col min="15623" max="15623" width="12.42578125" style="34" customWidth="1"/>
    <col min="15624" max="15624" width="10.42578125" style="34" customWidth="1"/>
    <col min="15625" max="15625" width="7.140625" style="34" customWidth="1"/>
    <col min="15626" max="15629" width="9.140625" style="34"/>
    <col min="15630" max="15630" width="12.28515625" style="34" customWidth="1"/>
    <col min="15631" max="15631" width="7.140625" style="34" customWidth="1"/>
    <col min="15632" max="15632" width="16.85546875" style="34" customWidth="1"/>
    <col min="15633" max="15633" width="11.28515625" style="34" customWidth="1"/>
    <col min="15634" max="15634" width="6.7109375" style="34" customWidth="1"/>
    <col min="15635" max="15635" width="3.42578125" style="34" customWidth="1"/>
    <col min="15636" max="15636" width="10.28515625" style="34" bestFit="1" customWidth="1"/>
    <col min="15637" max="15872" width="9.140625" style="34"/>
    <col min="15873" max="15873" width="6.85546875" style="34" customWidth="1"/>
    <col min="15874" max="15874" width="16.5703125" style="34" customWidth="1"/>
    <col min="15875" max="15875" width="25.7109375" style="34" customWidth="1"/>
    <col min="15876" max="15876" width="9.5703125" style="34" bestFit="1" customWidth="1"/>
    <col min="15877" max="15877" width="11.140625" style="34" customWidth="1"/>
    <col min="15878" max="15878" width="12.7109375" style="34" customWidth="1"/>
    <col min="15879" max="15879" width="12.42578125" style="34" customWidth="1"/>
    <col min="15880" max="15880" width="10.42578125" style="34" customWidth="1"/>
    <col min="15881" max="15881" width="7.140625" style="34" customWidth="1"/>
    <col min="15882" max="15885" width="9.140625" style="34"/>
    <col min="15886" max="15886" width="12.28515625" style="34" customWidth="1"/>
    <col min="15887" max="15887" width="7.140625" style="34" customWidth="1"/>
    <col min="15888" max="15888" width="16.85546875" style="34" customWidth="1"/>
    <col min="15889" max="15889" width="11.28515625" style="34" customWidth="1"/>
    <col min="15890" max="15890" width="6.7109375" style="34" customWidth="1"/>
    <col min="15891" max="15891" width="3.42578125" style="34" customWidth="1"/>
    <col min="15892" max="15892" width="10.28515625" style="34" bestFit="1" customWidth="1"/>
    <col min="15893" max="16128" width="9.140625" style="34"/>
    <col min="16129" max="16129" width="6.85546875" style="34" customWidth="1"/>
    <col min="16130" max="16130" width="16.5703125" style="34" customWidth="1"/>
    <col min="16131" max="16131" width="25.7109375" style="34" customWidth="1"/>
    <col min="16132" max="16132" width="9.5703125" style="34" bestFit="1" customWidth="1"/>
    <col min="16133" max="16133" width="11.140625" style="34" customWidth="1"/>
    <col min="16134" max="16134" width="12.7109375" style="34" customWidth="1"/>
    <col min="16135" max="16135" width="12.42578125" style="34" customWidth="1"/>
    <col min="16136" max="16136" width="10.42578125" style="34" customWidth="1"/>
    <col min="16137" max="16137" width="7.140625" style="34" customWidth="1"/>
    <col min="16138" max="16141" width="9.140625" style="34"/>
    <col min="16142" max="16142" width="12.28515625" style="34" customWidth="1"/>
    <col min="16143" max="16143" width="7.140625" style="34" customWidth="1"/>
    <col min="16144" max="16144" width="16.85546875" style="34" customWidth="1"/>
    <col min="16145" max="16145" width="11.28515625" style="34" customWidth="1"/>
    <col min="16146" max="16146" width="6.7109375" style="34" customWidth="1"/>
    <col min="16147" max="16147" width="3.42578125" style="34" customWidth="1"/>
    <col min="16148" max="16148" width="10.28515625" style="34" bestFit="1" customWidth="1"/>
    <col min="16149" max="16384" width="9.140625" style="34"/>
  </cols>
  <sheetData>
    <row r="1" spans="1:20" ht="20.25">
      <c r="A1" s="570" t="s">
        <v>466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</row>
    <row r="2" spans="1:20" ht="20.25">
      <c r="A2" s="570" t="s">
        <v>606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</row>
    <row r="3" spans="1:20" ht="21.75" customHeight="1">
      <c r="A3" s="570" t="s">
        <v>600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</row>
    <row r="4" spans="1:20" ht="16.5">
      <c r="A4" s="172" t="s">
        <v>607</v>
      </c>
      <c r="B4" s="173"/>
      <c r="C4" s="172" t="s">
        <v>609</v>
      </c>
      <c r="D4" s="174"/>
      <c r="E4" s="142"/>
      <c r="F4" s="35"/>
      <c r="G4" s="35"/>
      <c r="H4" s="35"/>
      <c r="I4" s="35"/>
      <c r="J4" s="35"/>
      <c r="K4" s="35"/>
      <c r="L4" s="35"/>
      <c r="M4" s="35"/>
      <c r="N4" s="35"/>
      <c r="O4" s="35"/>
      <c r="P4" s="565" t="s">
        <v>603</v>
      </c>
      <c r="Q4" s="565"/>
      <c r="R4" s="565"/>
    </row>
    <row r="5" spans="1:20" ht="19.5" customHeight="1">
      <c r="A5" s="172" t="s">
        <v>608</v>
      </c>
      <c r="B5" s="173"/>
      <c r="C5" s="172" t="s">
        <v>610</v>
      </c>
      <c r="D5" s="174"/>
      <c r="E5" s="14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0.5" customHeight="1" thickBot="1">
      <c r="A6" s="148"/>
      <c r="B6" s="149"/>
      <c r="C6" s="148"/>
      <c r="D6" s="150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0" ht="19.5" customHeight="1" thickTop="1">
      <c r="A7" s="559" t="s">
        <v>217</v>
      </c>
      <c r="B7" s="559" t="s">
        <v>134</v>
      </c>
      <c r="C7" s="559" t="s">
        <v>444</v>
      </c>
      <c r="D7" s="559" t="s">
        <v>445</v>
      </c>
      <c r="E7" s="573" t="s">
        <v>218</v>
      </c>
      <c r="F7" s="559" t="s">
        <v>446</v>
      </c>
      <c r="G7" s="573" t="s">
        <v>87</v>
      </c>
      <c r="H7" s="559" t="s">
        <v>150</v>
      </c>
      <c r="I7" s="562" t="s">
        <v>129</v>
      </c>
      <c r="J7" s="563"/>
      <c r="K7" s="563"/>
      <c r="L7" s="563"/>
      <c r="M7" s="564"/>
      <c r="N7" s="559" t="s">
        <v>447</v>
      </c>
      <c r="O7" s="559" t="s">
        <v>448</v>
      </c>
      <c r="P7" s="559" t="s">
        <v>449</v>
      </c>
      <c r="Q7" s="559" t="s">
        <v>151</v>
      </c>
      <c r="R7" s="559" t="s">
        <v>133</v>
      </c>
    </row>
    <row r="8" spans="1:20" ht="9" customHeight="1">
      <c r="A8" s="560"/>
      <c r="B8" s="560"/>
      <c r="C8" s="560"/>
      <c r="D8" s="560"/>
      <c r="E8" s="574"/>
      <c r="F8" s="560"/>
      <c r="G8" s="574"/>
      <c r="H8" s="560"/>
      <c r="I8" s="566" t="s">
        <v>152</v>
      </c>
      <c r="J8" s="566" t="s">
        <v>153</v>
      </c>
      <c r="K8" s="566" t="s">
        <v>154</v>
      </c>
      <c r="L8" s="567" t="s">
        <v>155</v>
      </c>
      <c r="M8" s="566" t="s">
        <v>156</v>
      </c>
      <c r="N8" s="560"/>
      <c r="O8" s="560"/>
      <c r="P8" s="560"/>
      <c r="Q8" s="560"/>
      <c r="R8" s="560"/>
    </row>
    <row r="9" spans="1:20" ht="38.25" customHeight="1">
      <c r="A9" s="561"/>
      <c r="B9" s="561"/>
      <c r="C9" s="561"/>
      <c r="D9" s="561"/>
      <c r="E9" s="568"/>
      <c r="F9" s="561"/>
      <c r="G9" s="568"/>
      <c r="H9" s="561"/>
      <c r="I9" s="561"/>
      <c r="J9" s="561"/>
      <c r="K9" s="561"/>
      <c r="L9" s="568"/>
      <c r="M9" s="561"/>
      <c r="N9" s="561"/>
      <c r="O9" s="561"/>
      <c r="P9" s="561"/>
      <c r="Q9" s="561"/>
      <c r="R9" s="561"/>
    </row>
    <row r="10" spans="1:20" s="36" customFormat="1" ht="15.75" customHeight="1">
      <c r="A10" s="151">
        <v>1</v>
      </c>
      <c r="B10" s="151">
        <v>2</v>
      </c>
      <c r="C10" s="151">
        <v>3</v>
      </c>
      <c r="D10" s="151">
        <v>4</v>
      </c>
      <c r="E10" s="151">
        <v>5</v>
      </c>
      <c r="F10" s="151">
        <v>6</v>
      </c>
      <c r="G10" s="151">
        <v>7</v>
      </c>
      <c r="H10" s="151">
        <v>8</v>
      </c>
      <c r="I10" s="151">
        <v>9</v>
      </c>
      <c r="J10" s="151">
        <v>10</v>
      </c>
      <c r="K10" s="151">
        <v>11</v>
      </c>
      <c r="L10" s="151">
        <v>12</v>
      </c>
      <c r="M10" s="151">
        <v>13</v>
      </c>
      <c r="N10" s="151">
        <v>14</v>
      </c>
      <c r="O10" s="151">
        <v>15</v>
      </c>
      <c r="P10" s="151">
        <v>16</v>
      </c>
      <c r="Q10" s="151">
        <v>17</v>
      </c>
      <c r="R10" s="151">
        <v>18</v>
      </c>
    </row>
    <row r="11" spans="1:20" ht="24.95" customHeight="1">
      <c r="A11" s="571" t="s">
        <v>467</v>
      </c>
      <c r="B11" s="571"/>
      <c r="C11" s="571"/>
      <c r="D11" s="152"/>
      <c r="E11" s="153"/>
      <c r="F11" s="154"/>
      <c r="G11" s="153"/>
      <c r="H11" s="153"/>
      <c r="I11" s="154"/>
      <c r="J11" s="154" t="s">
        <v>113</v>
      </c>
      <c r="K11" s="154" t="s">
        <v>113</v>
      </c>
      <c r="L11" s="154" t="s">
        <v>113</v>
      </c>
      <c r="M11" s="154" t="s">
        <v>113</v>
      </c>
      <c r="N11" s="155"/>
      <c r="O11" s="175">
        <f>O171</f>
        <v>159</v>
      </c>
      <c r="P11" s="176">
        <f>P171</f>
        <v>32465000</v>
      </c>
      <c r="Q11" s="158"/>
      <c r="R11" s="159"/>
    </row>
    <row r="12" spans="1:20" ht="24.95" customHeight="1">
      <c r="A12" s="160" t="s">
        <v>182</v>
      </c>
      <c r="B12" s="296" t="s">
        <v>695</v>
      </c>
      <c r="C12" s="294" t="s">
        <v>128</v>
      </c>
      <c r="D12" s="161" t="s">
        <v>98</v>
      </c>
      <c r="E12" s="163" t="s">
        <v>95</v>
      </c>
      <c r="F12" s="161" t="s">
        <v>113</v>
      </c>
      <c r="G12" s="163" t="s">
        <v>105</v>
      </c>
      <c r="H12" s="164">
        <v>31414</v>
      </c>
      <c r="I12" s="154" t="s">
        <v>113</v>
      </c>
      <c r="J12" s="154" t="s">
        <v>113</v>
      </c>
      <c r="K12" s="154" t="s">
        <v>113</v>
      </c>
      <c r="L12" s="154" t="s">
        <v>113</v>
      </c>
      <c r="M12" s="154" t="s">
        <v>113</v>
      </c>
      <c r="N12" s="161" t="s">
        <v>91</v>
      </c>
      <c r="O12" s="156">
        <v>1</v>
      </c>
      <c r="P12" s="157">
        <v>325000</v>
      </c>
      <c r="Q12" s="158" t="s">
        <v>157</v>
      </c>
      <c r="R12" s="159"/>
    </row>
    <row r="13" spans="1:20" ht="24.95" customHeight="1">
      <c r="A13" s="160" t="s">
        <v>249</v>
      </c>
      <c r="B13" s="296" t="s">
        <v>696</v>
      </c>
      <c r="C13" s="294" t="s">
        <v>160</v>
      </c>
      <c r="D13" s="161" t="s">
        <v>98</v>
      </c>
      <c r="E13" s="163" t="s">
        <v>468</v>
      </c>
      <c r="F13" s="161" t="s">
        <v>113</v>
      </c>
      <c r="G13" s="163" t="s">
        <v>105</v>
      </c>
      <c r="H13" s="164">
        <v>32510</v>
      </c>
      <c r="I13" s="154" t="s">
        <v>113</v>
      </c>
      <c r="J13" s="154" t="s">
        <v>113</v>
      </c>
      <c r="K13" s="154" t="s">
        <v>113</v>
      </c>
      <c r="L13" s="154" t="s">
        <v>113</v>
      </c>
      <c r="M13" s="154" t="s">
        <v>113</v>
      </c>
      <c r="N13" s="161" t="s">
        <v>91</v>
      </c>
      <c r="O13" s="156">
        <v>1</v>
      </c>
      <c r="P13" s="157">
        <v>350000</v>
      </c>
      <c r="Q13" s="158" t="s">
        <v>157</v>
      </c>
      <c r="R13" s="159"/>
    </row>
    <row r="14" spans="1:20" ht="24.95" customHeight="1">
      <c r="A14" s="160" t="s">
        <v>10</v>
      </c>
      <c r="B14" s="296" t="s">
        <v>696</v>
      </c>
      <c r="C14" s="294" t="s">
        <v>160</v>
      </c>
      <c r="D14" s="161" t="s">
        <v>96</v>
      </c>
      <c r="E14" s="163" t="s">
        <v>468</v>
      </c>
      <c r="F14" s="161" t="s">
        <v>113</v>
      </c>
      <c r="G14" s="163" t="s">
        <v>105</v>
      </c>
      <c r="H14" s="164">
        <v>32604</v>
      </c>
      <c r="I14" s="154" t="s">
        <v>113</v>
      </c>
      <c r="J14" s="154" t="s">
        <v>113</v>
      </c>
      <c r="K14" s="154" t="s">
        <v>113</v>
      </c>
      <c r="L14" s="154" t="s">
        <v>113</v>
      </c>
      <c r="M14" s="154" t="s">
        <v>113</v>
      </c>
      <c r="N14" s="161" t="s">
        <v>91</v>
      </c>
      <c r="O14" s="156">
        <v>1</v>
      </c>
      <c r="P14" s="157">
        <v>350000</v>
      </c>
      <c r="Q14" s="158" t="s">
        <v>157</v>
      </c>
      <c r="R14" s="159"/>
    </row>
    <row r="15" spans="1:20" ht="24.95" customHeight="1">
      <c r="A15" s="160" t="s">
        <v>11</v>
      </c>
      <c r="B15" s="296" t="s">
        <v>697</v>
      </c>
      <c r="C15" s="294" t="s">
        <v>469</v>
      </c>
      <c r="D15" s="161" t="s">
        <v>98</v>
      </c>
      <c r="E15" s="163" t="s">
        <v>470</v>
      </c>
      <c r="F15" s="161" t="s">
        <v>113</v>
      </c>
      <c r="G15" s="163" t="s">
        <v>90</v>
      </c>
      <c r="H15" s="164">
        <v>29317</v>
      </c>
      <c r="I15" s="154" t="s">
        <v>113</v>
      </c>
      <c r="J15" s="154" t="s">
        <v>113</v>
      </c>
      <c r="K15" s="154" t="s">
        <v>113</v>
      </c>
      <c r="L15" s="154" t="s">
        <v>113</v>
      </c>
      <c r="M15" s="154" t="s">
        <v>113</v>
      </c>
      <c r="N15" s="161" t="s">
        <v>91</v>
      </c>
      <c r="O15" s="156">
        <v>1</v>
      </c>
      <c r="P15" s="157">
        <v>120000</v>
      </c>
      <c r="Q15" s="158" t="s">
        <v>157</v>
      </c>
      <c r="R15" s="159"/>
    </row>
    <row r="16" spans="1:20" ht="24.95" customHeight="1">
      <c r="A16" s="160" t="s">
        <v>12</v>
      </c>
      <c r="B16" s="296" t="s">
        <v>698</v>
      </c>
      <c r="C16" s="294" t="s">
        <v>471</v>
      </c>
      <c r="D16" s="161" t="s">
        <v>96</v>
      </c>
      <c r="E16" s="163" t="s">
        <v>113</v>
      </c>
      <c r="F16" s="161" t="s">
        <v>113</v>
      </c>
      <c r="G16" s="163" t="s">
        <v>472</v>
      </c>
      <c r="H16" s="164">
        <v>36256</v>
      </c>
      <c r="I16" s="154" t="s">
        <v>113</v>
      </c>
      <c r="J16" s="154" t="s">
        <v>113</v>
      </c>
      <c r="K16" s="154" t="s">
        <v>113</v>
      </c>
      <c r="L16" s="154" t="s">
        <v>113</v>
      </c>
      <c r="M16" s="154" t="s">
        <v>113</v>
      </c>
      <c r="N16" s="161" t="s">
        <v>91</v>
      </c>
      <c r="O16" s="156">
        <v>1</v>
      </c>
      <c r="P16" s="157">
        <v>120000</v>
      </c>
      <c r="Q16" s="158" t="s">
        <v>157</v>
      </c>
      <c r="R16" s="159"/>
    </row>
    <row r="17" spans="1:18" ht="24.95" customHeight="1">
      <c r="A17" s="160" t="s">
        <v>13</v>
      </c>
      <c r="B17" s="296" t="s">
        <v>699</v>
      </c>
      <c r="C17" s="294" t="s">
        <v>473</v>
      </c>
      <c r="D17" s="161" t="s">
        <v>106</v>
      </c>
      <c r="E17" s="163" t="s">
        <v>113</v>
      </c>
      <c r="F17" s="161" t="s">
        <v>113</v>
      </c>
      <c r="G17" s="163" t="s">
        <v>107</v>
      </c>
      <c r="H17" s="164">
        <v>32239</v>
      </c>
      <c r="I17" s="154" t="s">
        <v>113</v>
      </c>
      <c r="J17" s="154" t="s">
        <v>113</v>
      </c>
      <c r="K17" s="154" t="s">
        <v>113</v>
      </c>
      <c r="L17" s="154" t="s">
        <v>113</v>
      </c>
      <c r="M17" s="154" t="s">
        <v>113</v>
      </c>
      <c r="N17" s="161" t="s">
        <v>91</v>
      </c>
      <c r="O17" s="156">
        <v>1</v>
      </c>
      <c r="P17" s="157">
        <v>120000</v>
      </c>
      <c r="Q17" s="158" t="s">
        <v>157</v>
      </c>
      <c r="R17" s="159"/>
    </row>
    <row r="18" spans="1:18" ht="24.95" customHeight="1">
      <c r="A18" s="160" t="s">
        <v>14</v>
      </c>
      <c r="B18" s="296" t="s">
        <v>700</v>
      </c>
      <c r="C18" s="294" t="s">
        <v>474</v>
      </c>
      <c r="D18" s="161" t="s">
        <v>98</v>
      </c>
      <c r="E18" s="163" t="s">
        <v>113</v>
      </c>
      <c r="F18" s="161" t="s">
        <v>113</v>
      </c>
      <c r="G18" s="163" t="s">
        <v>107</v>
      </c>
      <c r="H18" s="164">
        <v>29317</v>
      </c>
      <c r="I18" s="154" t="s">
        <v>113</v>
      </c>
      <c r="J18" s="154" t="s">
        <v>113</v>
      </c>
      <c r="K18" s="154" t="s">
        <v>113</v>
      </c>
      <c r="L18" s="154" t="s">
        <v>113</v>
      </c>
      <c r="M18" s="154" t="s">
        <v>113</v>
      </c>
      <c r="N18" s="161" t="s">
        <v>91</v>
      </c>
      <c r="O18" s="156">
        <v>1</v>
      </c>
      <c r="P18" s="157">
        <v>250000</v>
      </c>
      <c r="Q18" s="158" t="s">
        <v>157</v>
      </c>
      <c r="R18" s="159"/>
    </row>
    <row r="19" spans="1:18" ht="24.95" customHeight="1">
      <c r="A19" s="160" t="s">
        <v>15</v>
      </c>
      <c r="B19" s="296" t="s">
        <v>701</v>
      </c>
      <c r="C19" s="294" t="s">
        <v>223</v>
      </c>
      <c r="D19" s="161" t="s">
        <v>98</v>
      </c>
      <c r="E19" s="163" t="s">
        <v>113</v>
      </c>
      <c r="F19" s="161" t="s">
        <v>113</v>
      </c>
      <c r="G19" s="163" t="s">
        <v>107</v>
      </c>
      <c r="H19" s="164">
        <v>37349</v>
      </c>
      <c r="I19" s="154" t="s">
        <v>113</v>
      </c>
      <c r="J19" s="154" t="s">
        <v>113</v>
      </c>
      <c r="K19" s="154" t="s">
        <v>113</v>
      </c>
      <c r="L19" s="154" t="s">
        <v>113</v>
      </c>
      <c r="M19" s="154" t="s">
        <v>113</v>
      </c>
      <c r="N19" s="161" t="s">
        <v>91</v>
      </c>
      <c r="O19" s="156">
        <v>1</v>
      </c>
      <c r="P19" s="157">
        <v>350000</v>
      </c>
      <c r="Q19" s="158" t="s">
        <v>157</v>
      </c>
      <c r="R19" s="159"/>
    </row>
    <row r="20" spans="1:18" ht="24.95" customHeight="1">
      <c r="A20" s="160" t="s">
        <v>250</v>
      </c>
      <c r="B20" s="296" t="s">
        <v>702</v>
      </c>
      <c r="C20" s="294" t="s">
        <v>475</v>
      </c>
      <c r="D20" s="161" t="s">
        <v>476</v>
      </c>
      <c r="E20" s="161" t="s">
        <v>113</v>
      </c>
      <c r="F20" s="161" t="s">
        <v>113</v>
      </c>
      <c r="G20" s="163" t="s">
        <v>477</v>
      </c>
      <c r="H20" s="164">
        <v>39083</v>
      </c>
      <c r="I20" s="154" t="s">
        <v>113</v>
      </c>
      <c r="J20" s="154" t="s">
        <v>113</v>
      </c>
      <c r="K20" s="154" t="s">
        <v>113</v>
      </c>
      <c r="L20" s="154" t="s">
        <v>113</v>
      </c>
      <c r="M20" s="154" t="s">
        <v>113</v>
      </c>
      <c r="N20" s="161" t="s">
        <v>91</v>
      </c>
      <c r="O20" s="156">
        <v>1</v>
      </c>
      <c r="P20" s="157">
        <v>40000</v>
      </c>
      <c r="Q20" s="158" t="s">
        <v>157</v>
      </c>
      <c r="R20" s="159"/>
    </row>
    <row r="21" spans="1:18" ht="24.95" customHeight="1">
      <c r="A21" s="160" t="s">
        <v>183</v>
      </c>
      <c r="B21" s="296" t="s">
        <v>702</v>
      </c>
      <c r="C21" s="294" t="s">
        <v>475</v>
      </c>
      <c r="D21" s="161" t="s">
        <v>476</v>
      </c>
      <c r="E21" s="161" t="s">
        <v>113</v>
      </c>
      <c r="F21" s="161" t="s">
        <v>113</v>
      </c>
      <c r="G21" s="163" t="s">
        <v>477</v>
      </c>
      <c r="H21" s="164">
        <v>39083</v>
      </c>
      <c r="I21" s="154" t="s">
        <v>113</v>
      </c>
      <c r="J21" s="154" t="s">
        <v>113</v>
      </c>
      <c r="K21" s="154" t="s">
        <v>113</v>
      </c>
      <c r="L21" s="154" t="s">
        <v>113</v>
      </c>
      <c r="M21" s="154" t="s">
        <v>113</v>
      </c>
      <c r="N21" s="161" t="s">
        <v>91</v>
      </c>
      <c r="O21" s="156">
        <v>1</v>
      </c>
      <c r="P21" s="157">
        <v>40000</v>
      </c>
      <c r="Q21" s="158" t="s">
        <v>157</v>
      </c>
      <c r="R21" s="159"/>
    </row>
    <row r="22" spans="1:18" ht="24.95" customHeight="1">
      <c r="A22" s="160" t="s">
        <v>184</v>
      </c>
      <c r="B22" s="296" t="s">
        <v>702</v>
      </c>
      <c r="C22" s="294" t="s">
        <v>475</v>
      </c>
      <c r="D22" s="161" t="s">
        <v>476</v>
      </c>
      <c r="E22" s="161" t="s">
        <v>113</v>
      </c>
      <c r="F22" s="161" t="s">
        <v>113</v>
      </c>
      <c r="G22" s="163" t="s">
        <v>477</v>
      </c>
      <c r="H22" s="164">
        <v>39083</v>
      </c>
      <c r="I22" s="154" t="s">
        <v>113</v>
      </c>
      <c r="J22" s="154" t="s">
        <v>113</v>
      </c>
      <c r="K22" s="154" t="s">
        <v>113</v>
      </c>
      <c r="L22" s="154" t="s">
        <v>113</v>
      </c>
      <c r="M22" s="154" t="s">
        <v>113</v>
      </c>
      <c r="N22" s="161" t="s">
        <v>91</v>
      </c>
      <c r="O22" s="156">
        <v>1</v>
      </c>
      <c r="P22" s="157">
        <v>40000</v>
      </c>
      <c r="Q22" s="158" t="s">
        <v>157</v>
      </c>
      <c r="R22" s="159"/>
    </row>
    <row r="23" spans="1:18" ht="24.95" customHeight="1">
      <c r="A23" s="160" t="s">
        <v>185</v>
      </c>
      <c r="B23" s="296" t="s">
        <v>702</v>
      </c>
      <c r="C23" s="294" t="s">
        <v>475</v>
      </c>
      <c r="D23" s="161" t="s">
        <v>476</v>
      </c>
      <c r="E23" s="161" t="s">
        <v>113</v>
      </c>
      <c r="F23" s="161" t="s">
        <v>113</v>
      </c>
      <c r="G23" s="163" t="s">
        <v>477</v>
      </c>
      <c r="H23" s="164">
        <v>39083</v>
      </c>
      <c r="I23" s="154" t="s">
        <v>113</v>
      </c>
      <c r="J23" s="154" t="s">
        <v>113</v>
      </c>
      <c r="K23" s="154" t="s">
        <v>113</v>
      </c>
      <c r="L23" s="154" t="s">
        <v>113</v>
      </c>
      <c r="M23" s="154" t="s">
        <v>113</v>
      </c>
      <c r="N23" s="161" t="s">
        <v>91</v>
      </c>
      <c r="O23" s="156">
        <v>1</v>
      </c>
      <c r="P23" s="157">
        <v>40000</v>
      </c>
      <c r="Q23" s="158" t="s">
        <v>157</v>
      </c>
      <c r="R23" s="159"/>
    </row>
    <row r="24" spans="1:18" ht="24.95" customHeight="1">
      <c r="A24" s="160" t="s">
        <v>186</v>
      </c>
      <c r="B24" s="296" t="s">
        <v>702</v>
      </c>
      <c r="C24" s="294" t="s">
        <v>475</v>
      </c>
      <c r="D24" s="161" t="s">
        <v>476</v>
      </c>
      <c r="E24" s="161" t="s">
        <v>113</v>
      </c>
      <c r="F24" s="161" t="s">
        <v>113</v>
      </c>
      <c r="G24" s="163" t="s">
        <v>477</v>
      </c>
      <c r="H24" s="164">
        <v>39083</v>
      </c>
      <c r="I24" s="154" t="s">
        <v>113</v>
      </c>
      <c r="J24" s="154" t="s">
        <v>113</v>
      </c>
      <c r="K24" s="154" t="s">
        <v>113</v>
      </c>
      <c r="L24" s="154" t="s">
        <v>113</v>
      </c>
      <c r="M24" s="154" t="s">
        <v>113</v>
      </c>
      <c r="N24" s="161" t="s">
        <v>91</v>
      </c>
      <c r="O24" s="156">
        <v>1</v>
      </c>
      <c r="P24" s="157">
        <v>40000</v>
      </c>
      <c r="Q24" s="158" t="s">
        <v>157</v>
      </c>
      <c r="R24" s="159"/>
    </row>
    <row r="25" spans="1:18" ht="24.95" customHeight="1">
      <c r="A25" s="160" t="s">
        <v>187</v>
      </c>
      <c r="B25" s="296" t="s">
        <v>702</v>
      </c>
      <c r="C25" s="294" t="s">
        <v>475</v>
      </c>
      <c r="D25" s="161" t="s">
        <v>476</v>
      </c>
      <c r="E25" s="161" t="s">
        <v>113</v>
      </c>
      <c r="F25" s="161" t="s">
        <v>113</v>
      </c>
      <c r="G25" s="163" t="s">
        <v>477</v>
      </c>
      <c r="H25" s="164">
        <v>39083</v>
      </c>
      <c r="I25" s="154" t="s">
        <v>113</v>
      </c>
      <c r="J25" s="154" t="s">
        <v>113</v>
      </c>
      <c r="K25" s="154" t="s">
        <v>113</v>
      </c>
      <c r="L25" s="154" t="s">
        <v>113</v>
      </c>
      <c r="M25" s="154" t="s">
        <v>113</v>
      </c>
      <c r="N25" s="161" t="s">
        <v>91</v>
      </c>
      <c r="O25" s="156">
        <v>1</v>
      </c>
      <c r="P25" s="157">
        <v>40000</v>
      </c>
      <c r="Q25" s="158" t="s">
        <v>157</v>
      </c>
      <c r="R25" s="159"/>
    </row>
    <row r="26" spans="1:18" ht="24.95" customHeight="1">
      <c r="A26" s="160" t="s">
        <v>188</v>
      </c>
      <c r="B26" s="296" t="s">
        <v>702</v>
      </c>
      <c r="C26" s="294" t="s">
        <v>475</v>
      </c>
      <c r="D26" s="161" t="s">
        <v>476</v>
      </c>
      <c r="E26" s="161" t="s">
        <v>113</v>
      </c>
      <c r="F26" s="161" t="s">
        <v>113</v>
      </c>
      <c r="G26" s="163" t="s">
        <v>477</v>
      </c>
      <c r="H26" s="164">
        <v>39083</v>
      </c>
      <c r="I26" s="154" t="s">
        <v>113</v>
      </c>
      <c r="J26" s="154" t="s">
        <v>113</v>
      </c>
      <c r="K26" s="154" t="s">
        <v>113</v>
      </c>
      <c r="L26" s="154" t="s">
        <v>113</v>
      </c>
      <c r="M26" s="154" t="s">
        <v>113</v>
      </c>
      <c r="N26" s="161" t="s">
        <v>91</v>
      </c>
      <c r="O26" s="156">
        <v>1</v>
      </c>
      <c r="P26" s="157">
        <v>40000</v>
      </c>
      <c r="Q26" s="158" t="s">
        <v>157</v>
      </c>
      <c r="R26" s="159"/>
    </row>
    <row r="27" spans="1:18" ht="24.95" customHeight="1">
      <c r="A27" s="160" t="s">
        <v>189</v>
      </c>
      <c r="B27" s="296" t="s">
        <v>702</v>
      </c>
      <c r="C27" s="294" t="s">
        <v>475</v>
      </c>
      <c r="D27" s="161" t="s">
        <v>476</v>
      </c>
      <c r="E27" s="161" t="s">
        <v>113</v>
      </c>
      <c r="F27" s="161" t="s">
        <v>113</v>
      </c>
      <c r="G27" s="163" t="s">
        <v>477</v>
      </c>
      <c r="H27" s="164">
        <v>39083</v>
      </c>
      <c r="I27" s="154" t="s">
        <v>113</v>
      </c>
      <c r="J27" s="154" t="s">
        <v>113</v>
      </c>
      <c r="K27" s="154" t="s">
        <v>113</v>
      </c>
      <c r="L27" s="154" t="s">
        <v>113</v>
      </c>
      <c r="M27" s="154" t="s">
        <v>113</v>
      </c>
      <c r="N27" s="161" t="s">
        <v>91</v>
      </c>
      <c r="O27" s="156">
        <v>1</v>
      </c>
      <c r="P27" s="157">
        <v>40000</v>
      </c>
      <c r="Q27" s="158" t="s">
        <v>157</v>
      </c>
      <c r="R27" s="159"/>
    </row>
    <row r="28" spans="1:18" ht="24.95" customHeight="1">
      <c r="A28" s="160" t="s">
        <v>190</v>
      </c>
      <c r="B28" s="296" t="s">
        <v>702</v>
      </c>
      <c r="C28" s="294" t="s">
        <v>475</v>
      </c>
      <c r="D28" s="161" t="s">
        <v>476</v>
      </c>
      <c r="E28" s="161" t="s">
        <v>113</v>
      </c>
      <c r="F28" s="161" t="s">
        <v>113</v>
      </c>
      <c r="G28" s="163" t="s">
        <v>477</v>
      </c>
      <c r="H28" s="164">
        <v>39083</v>
      </c>
      <c r="I28" s="154" t="s">
        <v>113</v>
      </c>
      <c r="J28" s="154" t="s">
        <v>113</v>
      </c>
      <c r="K28" s="154" t="s">
        <v>113</v>
      </c>
      <c r="L28" s="154" t="s">
        <v>113</v>
      </c>
      <c r="M28" s="154" t="s">
        <v>113</v>
      </c>
      <c r="N28" s="161" t="s">
        <v>91</v>
      </c>
      <c r="O28" s="156">
        <v>1</v>
      </c>
      <c r="P28" s="157">
        <v>40000</v>
      </c>
      <c r="Q28" s="158" t="s">
        <v>157</v>
      </c>
      <c r="R28" s="159"/>
    </row>
    <row r="29" spans="1:18" ht="24.95" customHeight="1">
      <c r="A29" s="160" t="s">
        <v>191</v>
      </c>
      <c r="B29" s="296" t="s">
        <v>702</v>
      </c>
      <c r="C29" s="294" t="s">
        <v>475</v>
      </c>
      <c r="D29" s="161" t="s">
        <v>476</v>
      </c>
      <c r="E29" s="161" t="s">
        <v>113</v>
      </c>
      <c r="F29" s="161" t="s">
        <v>113</v>
      </c>
      <c r="G29" s="163" t="s">
        <v>477</v>
      </c>
      <c r="H29" s="164">
        <v>39083</v>
      </c>
      <c r="I29" s="154" t="s">
        <v>113</v>
      </c>
      <c r="J29" s="154" t="s">
        <v>113</v>
      </c>
      <c r="K29" s="154" t="s">
        <v>113</v>
      </c>
      <c r="L29" s="154" t="s">
        <v>113</v>
      </c>
      <c r="M29" s="154" t="s">
        <v>113</v>
      </c>
      <c r="N29" s="161" t="s">
        <v>91</v>
      </c>
      <c r="O29" s="156">
        <v>1</v>
      </c>
      <c r="P29" s="157">
        <v>40000</v>
      </c>
      <c r="Q29" s="158" t="s">
        <v>157</v>
      </c>
      <c r="R29" s="159"/>
    </row>
    <row r="30" spans="1:18" ht="24.95" customHeight="1">
      <c r="A30" s="160" t="s">
        <v>192</v>
      </c>
      <c r="B30" s="296" t="s">
        <v>702</v>
      </c>
      <c r="C30" s="294" t="s">
        <v>475</v>
      </c>
      <c r="D30" s="161" t="s">
        <v>476</v>
      </c>
      <c r="E30" s="161" t="s">
        <v>113</v>
      </c>
      <c r="F30" s="161" t="s">
        <v>113</v>
      </c>
      <c r="G30" s="163" t="s">
        <v>477</v>
      </c>
      <c r="H30" s="164">
        <v>39083</v>
      </c>
      <c r="I30" s="154" t="s">
        <v>113</v>
      </c>
      <c r="J30" s="154" t="s">
        <v>113</v>
      </c>
      <c r="K30" s="154" t="s">
        <v>113</v>
      </c>
      <c r="L30" s="154" t="s">
        <v>113</v>
      </c>
      <c r="M30" s="154" t="s">
        <v>113</v>
      </c>
      <c r="N30" s="161" t="s">
        <v>91</v>
      </c>
      <c r="O30" s="156">
        <v>1</v>
      </c>
      <c r="P30" s="157">
        <v>40000</v>
      </c>
      <c r="Q30" s="158" t="s">
        <v>157</v>
      </c>
      <c r="R30" s="159"/>
    </row>
    <row r="31" spans="1:18" ht="24.95" customHeight="1">
      <c r="A31" s="160" t="s">
        <v>193</v>
      </c>
      <c r="B31" s="296" t="s">
        <v>702</v>
      </c>
      <c r="C31" s="294" t="s">
        <v>475</v>
      </c>
      <c r="D31" s="161" t="s">
        <v>476</v>
      </c>
      <c r="E31" s="161" t="s">
        <v>113</v>
      </c>
      <c r="F31" s="161" t="s">
        <v>113</v>
      </c>
      <c r="G31" s="163" t="s">
        <v>477</v>
      </c>
      <c r="H31" s="164">
        <v>39083</v>
      </c>
      <c r="I31" s="154" t="s">
        <v>113</v>
      </c>
      <c r="J31" s="154" t="s">
        <v>113</v>
      </c>
      <c r="K31" s="154" t="s">
        <v>113</v>
      </c>
      <c r="L31" s="154" t="s">
        <v>113</v>
      </c>
      <c r="M31" s="154" t="s">
        <v>113</v>
      </c>
      <c r="N31" s="161" t="s">
        <v>91</v>
      </c>
      <c r="O31" s="156">
        <v>1</v>
      </c>
      <c r="P31" s="157">
        <v>40000</v>
      </c>
      <c r="Q31" s="158" t="s">
        <v>157</v>
      </c>
      <c r="R31" s="159"/>
    </row>
    <row r="32" spans="1:18" ht="24.95" customHeight="1">
      <c r="A32" s="160" t="s">
        <v>310</v>
      </c>
      <c r="B32" s="296" t="s">
        <v>702</v>
      </c>
      <c r="C32" s="294" t="s">
        <v>475</v>
      </c>
      <c r="D32" s="161" t="s">
        <v>476</v>
      </c>
      <c r="E32" s="161" t="s">
        <v>113</v>
      </c>
      <c r="F32" s="161" t="s">
        <v>113</v>
      </c>
      <c r="G32" s="163" t="s">
        <v>477</v>
      </c>
      <c r="H32" s="164">
        <v>39083</v>
      </c>
      <c r="I32" s="154" t="s">
        <v>113</v>
      </c>
      <c r="J32" s="154" t="s">
        <v>113</v>
      </c>
      <c r="K32" s="154" t="s">
        <v>113</v>
      </c>
      <c r="L32" s="154" t="s">
        <v>113</v>
      </c>
      <c r="M32" s="154" t="s">
        <v>113</v>
      </c>
      <c r="N32" s="161" t="s">
        <v>91</v>
      </c>
      <c r="O32" s="156">
        <v>1</v>
      </c>
      <c r="P32" s="157">
        <v>40000</v>
      </c>
      <c r="Q32" s="158" t="s">
        <v>157</v>
      </c>
      <c r="R32" s="159"/>
    </row>
    <row r="33" spans="1:20" ht="24.95" customHeight="1">
      <c r="A33" s="160" t="s">
        <v>313</v>
      </c>
      <c r="B33" s="296" t="s">
        <v>702</v>
      </c>
      <c r="C33" s="294" t="s">
        <v>475</v>
      </c>
      <c r="D33" s="161" t="s">
        <v>476</v>
      </c>
      <c r="E33" s="161" t="s">
        <v>113</v>
      </c>
      <c r="F33" s="161" t="s">
        <v>113</v>
      </c>
      <c r="G33" s="163" t="s">
        <v>477</v>
      </c>
      <c r="H33" s="164">
        <v>39083</v>
      </c>
      <c r="I33" s="154" t="s">
        <v>113</v>
      </c>
      <c r="J33" s="154" t="s">
        <v>113</v>
      </c>
      <c r="K33" s="154" t="s">
        <v>113</v>
      </c>
      <c r="L33" s="154" t="s">
        <v>113</v>
      </c>
      <c r="M33" s="154" t="s">
        <v>113</v>
      </c>
      <c r="N33" s="161" t="s">
        <v>91</v>
      </c>
      <c r="O33" s="156">
        <v>1</v>
      </c>
      <c r="P33" s="157">
        <v>40000</v>
      </c>
      <c r="Q33" s="158" t="s">
        <v>157</v>
      </c>
      <c r="R33" s="159"/>
    </row>
    <row r="34" spans="1:20" ht="24.95" customHeight="1">
      <c r="A34" s="160" t="s">
        <v>314</v>
      </c>
      <c r="B34" s="296" t="s">
        <v>702</v>
      </c>
      <c r="C34" s="294" t="s">
        <v>475</v>
      </c>
      <c r="D34" s="161" t="s">
        <v>476</v>
      </c>
      <c r="E34" s="161" t="s">
        <v>113</v>
      </c>
      <c r="F34" s="161" t="s">
        <v>113</v>
      </c>
      <c r="G34" s="163" t="s">
        <v>477</v>
      </c>
      <c r="H34" s="164">
        <v>39083</v>
      </c>
      <c r="I34" s="154" t="s">
        <v>113</v>
      </c>
      <c r="J34" s="154" t="s">
        <v>113</v>
      </c>
      <c r="K34" s="154" t="s">
        <v>113</v>
      </c>
      <c r="L34" s="154" t="s">
        <v>113</v>
      </c>
      <c r="M34" s="154" t="s">
        <v>113</v>
      </c>
      <c r="N34" s="161" t="s">
        <v>91</v>
      </c>
      <c r="O34" s="156">
        <v>1</v>
      </c>
      <c r="P34" s="157">
        <v>40000</v>
      </c>
      <c r="Q34" s="158" t="s">
        <v>157</v>
      </c>
      <c r="R34" s="159"/>
    </row>
    <row r="35" spans="1:20" ht="24.95" customHeight="1">
      <c r="A35" s="160" t="s">
        <v>315</v>
      </c>
      <c r="B35" s="296" t="s">
        <v>702</v>
      </c>
      <c r="C35" s="294" t="s">
        <v>475</v>
      </c>
      <c r="D35" s="161" t="s">
        <v>476</v>
      </c>
      <c r="E35" s="161" t="s">
        <v>113</v>
      </c>
      <c r="F35" s="161" t="s">
        <v>113</v>
      </c>
      <c r="G35" s="163" t="s">
        <v>477</v>
      </c>
      <c r="H35" s="164">
        <v>39083</v>
      </c>
      <c r="I35" s="154" t="s">
        <v>113</v>
      </c>
      <c r="J35" s="154" t="s">
        <v>113</v>
      </c>
      <c r="K35" s="154" t="s">
        <v>113</v>
      </c>
      <c r="L35" s="154" t="s">
        <v>113</v>
      </c>
      <c r="M35" s="154" t="s">
        <v>113</v>
      </c>
      <c r="N35" s="161" t="s">
        <v>91</v>
      </c>
      <c r="O35" s="156">
        <v>1</v>
      </c>
      <c r="P35" s="157">
        <v>40000</v>
      </c>
      <c r="Q35" s="158" t="s">
        <v>157</v>
      </c>
      <c r="R35" s="159"/>
    </row>
    <row r="36" spans="1:20" ht="24.95" customHeight="1">
      <c r="A36" s="160" t="s">
        <v>317</v>
      </c>
      <c r="B36" s="296" t="s">
        <v>702</v>
      </c>
      <c r="C36" s="294" t="s">
        <v>475</v>
      </c>
      <c r="D36" s="161" t="s">
        <v>476</v>
      </c>
      <c r="E36" s="161" t="s">
        <v>113</v>
      </c>
      <c r="F36" s="161" t="s">
        <v>113</v>
      </c>
      <c r="G36" s="163" t="s">
        <v>477</v>
      </c>
      <c r="H36" s="164">
        <v>39083</v>
      </c>
      <c r="I36" s="154" t="s">
        <v>113</v>
      </c>
      <c r="J36" s="154" t="s">
        <v>113</v>
      </c>
      <c r="K36" s="154" t="s">
        <v>113</v>
      </c>
      <c r="L36" s="154" t="s">
        <v>113</v>
      </c>
      <c r="M36" s="154" t="s">
        <v>113</v>
      </c>
      <c r="N36" s="161" t="s">
        <v>91</v>
      </c>
      <c r="O36" s="156">
        <v>1</v>
      </c>
      <c r="P36" s="157">
        <v>40000</v>
      </c>
      <c r="Q36" s="158" t="s">
        <v>157</v>
      </c>
      <c r="R36" s="159"/>
    </row>
    <row r="37" spans="1:20" ht="24.95" customHeight="1">
      <c r="A37" s="160" t="s">
        <v>318</v>
      </c>
      <c r="B37" s="296" t="s">
        <v>702</v>
      </c>
      <c r="C37" s="294" t="s">
        <v>475</v>
      </c>
      <c r="D37" s="161" t="s">
        <v>476</v>
      </c>
      <c r="E37" s="161" t="s">
        <v>113</v>
      </c>
      <c r="F37" s="161" t="s">
        <v>113</v>
      </c>
      <c r="G37" s="163" t="s">
        <v>477</v>
      </c>
      <c r="H37" s="164">
        <v>39083</v>
      </c>
      <c r="I37" s="154" t="s">
        <v>113</v>
      </c>
      <c r="J37" s="154" t="s">
        <v>113</v>
      </c>
      <c r="K37" s="154" t="s">
        <v>113</v>
      </c>
      <c r="L37" s="154" t="s">
        <v>113</v>
      </c>
      <c r="M37" s="154" t="s">
        <v>113</v>
      </c>
      <c r="N37" s="161" t="s">
        <v>91</v>
      </c>
      <c r="O37" s="156">
        <v>1</v>
      </c>
      <c r="P37" s="157">
        <v>40000</v>
      </c>
      <c r="Q37" s="158" t="s">
        <v>157</v>
      </c>
      <c r="R37" s="159"/>
    </row>
    <row r="38" spans="1:20" ht="24.95" customHeight="1">
      <c r="A38" s="160" t="s">
        <v>320</v>
      </c>
      <c r="B38" s="296" t="s">
        <v>702</v>
      </c>
      <c r="C38" s="294" t="s">
        <v>475</v>
      </c>
      <c r="D38" s="161" t="s">
        <v>476</v>
      </c>
      <c r="E38" s="161" t="s">
        <v>113</v>
      </c>
      <c r="F38" s="161" t="s">
        <v>113</v>
      </c>
      <c r="G38" s="163" t="s">
        <v>477</v>
      </c>
      <c r="H38" s="164">
        <v>39083</v>
      </c>
      <c r="I38" s="154" t="s">
        <v>113</v>
      </c>
      <c r="J38" s="154" t="s">
        <v>113</v>
      </c>
      <c r="K38" s="154" t="s">
        <v>113</v>
      </c>
      <c r="L38" s="154" t="s">
        <v>113</v>
      </c>
      <c r="M38" s="154" t="s">
        <v>113</v>
      </c>
      <c r="N38" s="161" t="s">
        <v>91</v>
      </c>
      <c r="O38" s="156">
        <v>1</v>
      </c>
      <c r="P38" s="157">
        <v>40000</v>
      </c>
      <c r="Q38" s="158" t="s">
        <v>157</v>
      </c>
      <c r="R38" s="159"/>
    </row>
    <row r="39" spans="1:20" ht="24.95" customHeight="1">
      <c r="A39" s="160" t="s">
        <v>322</v>
      </c>
      <c r="B39" s="296" t="s">
        <v>702</v>
      </c>
      <c r="C39" s="294" t="s">
        <v>475</v>
      </c>
      <c r="D39" s="161" t="s">
        <v>476</v>
      </c>
      <c r="E39" s="161" t="s">
        <v>113</v>
      </c>
      <c r="F39" s="161" t="s">
        <v>113</v>
      </c>
      <c r="G39" s="163" t="s">
        <v>477</v>
      </c>
      <c r="H39" s="164">
        <v>39083</v>
      </c>
      <c r="I39" s="154" t="s">
        <v>113</v>
      </c>
      <c r="J39" s="154" t="s">
        <v>113</v>
      </c>
      <c r="K39" s="154" t="s">
        <v>113</v>
      </c>
      <c r="L39" s="154" t="s">
        <v>113</v>
      </c>
      <c r="M39" s="154" t="s">
        <v>113</v>
      </c>
      <c r="N39" s="161" t="s">
        <v>91</v>
      </c>
      <c r="O39" s="156">
        <v>1</v>
      </c>
      <c r="P39" s="157">
        <v>40000</v>
      </c>
      <c r="Q39" s="158" t="s">
        <v>157</v>
      </c>
      <c r="R39" s="159"/>
      <c r="T39" s="42"/>
    </row>
    <row r="40" spans="1:20" ht="24.95" customHeight="1">
      <c r="A40" s="160" t="s">
        <v>325</v>
      </c>
      <c r="B40" s="296" t="s">
        <v>702</v>
      </c>
      <c r="C40" s="294" t="s">
        <v>194</v>
      </c>
      <c r="D40" s="161" t="s">
        <v>195</v>
      </c>
      <c r="E40" s="161" t="s">
        <v>113</v>
      </c>
      <c r="F40" s="161" t="s">
        <v>113</v>
      </c>
      <c r="G40" s="163" t="s">
        <v>109</v>
      </c>
      <c r="H40" s="164">
        <v>38719</v>
      </c>
      <c r="I40" s="154" t="s">
        <v>113</v>
      </c>
      <c r="J40" s="154" t="s">
        <v>113</v>
      </c>
      <c r="K40" s="154" t="s">
        <v>113</v>
      </c>
      <c r="L40" s="154" t="s">
        <v>113</v>
      </c>
      <c r="M40" s="154" t="s">
        <v>113</v>
      </c>
      <c r="N40" s="161" t="s">
        <v>91</v>
      </c>
      <c r="O40" s="156">
        <v>1</v>
      </c>
      <c r="P40" s="157">
        <v>40000</v>
      </c>
      <c r="Q40" s="158" t="s">
        <v>157</v>
      </c>
      <c r="R40" s="159"/>
    </row>
    <row r="41" spans="1:20" ht="24.95" customHeight="1">
      <c r="A41" s="160" t="s">
        <v>326</v>
      </c>
      <c r="B41" s="296" t="s">
        <v>702</v>
      </c>
      <c r="C41" s="294" t="s">
        <v>194</v>
      </c>
      <c r="D41" s="161" t="s">
        <v>195</v>
      </c>
      <c r="E41" s="161" t="s">
        <v>113</v>
      </c>
      <c r="F41" s="161" t="s">
        <v>113</v>
      </c>
      <c r="G41" s="163" t="s">
        <v>109</v>
      </c>
      <c r="H41" s="164">
        <v>38719</v>
      </c>
      <c r="I41" s="154" t="s">
        <v>113</v>
      </c>
      <c r="J41" s="154" t="s">
        <v>113</v>
      </c>
      <c r="K41" s="154" t="s">
        <v>113</v>
      </c>
      <c r="L41" s="154" t="s">
        <v>113</v>
      </c>
      <c r="M41" s="154" t="s">
        <v>113</v>
      </c>
      <c r="N41" s="161" t="s">
        <v>91</v>
      </c>
      <c r="O41" s="156">
        <v>1</v>
      </c>
      <c r="P41" s="157">
        <v>40000</v>
      </c>
      <c r="Q41" s="158" t="s">
        <v>157</v>
      </c>
      <c r="R41" s="159"/>
    </row>
    <row r="42" spans="1:20" ht="24.95" customHeight="1">
      <c r="A42" s="160" t="s">
        <v>327</v>
      </c>
      <c r="B42" s="296" t="s">
        <v>702</v>
      </c>
      <c r="C42" s="294" t="s">
        <v>194</v>
      </c>
      <c r="D42" s="161" t="s">
        <v>195</v>
      </c>
      <c r="E42" s="161" t="s">
        <v>113</v>
      </c>
      <c r="F42" s="161" t="s">
        <v>113</v>
      </c>
      <c r="G42" s="163" t="s">
        <v>109</v>
      </c>
      <c r="H42" s="164">
        <v>38719</v>
      </c>
      <c r="I42" s="154" t="s">
        <v>113</v>
      </c>
      <c r="J42" s="154" t="s">
        <v>113</v>
      </c>
      <c r="K42" s="154" t="s">
        <v>113</v>
      </c>
      <c r="L42" s="154" t="s">
        <v>113</v>
      </c>
      <c r="M42" s="154" t="s">
        <v>113</v>
      </c>
      <c r="N42" s="161" t="s">
        <v>91</v>
      </c>
      <c r="O42" s="156">
        <v>1</v>
      </c>
      <c r="P42" s="157">
        <v>40000</v>
      </c>
      <c r="Q42" s="158" t="s">
        <v>157</v>
      </c>
      <c r="R42" s="159"/>
    </row>
    <row r="43" spans="1:20" ht="24.95" customHeight="1">
      <c r="A43" s="160" t="s">
        <v>328</v>
      </c>
      <c r="B43" s="296" t="s">
        <v>702</v>
      </c>
      <c r="C43" s="294" t="s">
        <v>194</v>
      </c>
      <c r="D43" s="161" t="s">
        <v>195</v>
      </c>
      <c r="E43" s="161" t="s">
        <v>113</v>
      </c>
      <c r="F43" s="161" t="s">
        <v>113</v>
      </c>
      <c r="G43" s="163" t="s">
        <v>109</v>
      </c>
      <c r="H43" s="164">
        <v>38719</v>
      </c>
      <c r="I43" s="154" t="s">
        <v>113</v>
      </c>
      <c r="J43" s="154" t="s">
        <v>113</v>
      </c>
      <c r="K43" s="154" t="s">
        <v>113</v>
      </c>
      <c r="L43" s="154" t="s">
        <v>113</v>
      </c>
      <c r="M43" s="154" t="s">
        <v>113</v>
      </c>
      <c r="N43" s="161" t="s">
        <v>91</v>
      </c>
      <c r="O43" s="156">
        <v>1</v>
      </c>
      <c r="P43" s="157">
        <v>40000</v>
      </c>
      <c r="Q43" s="158" t="s">
        <v>157</v>
      </c>
      <c r="R43" s="159"/>
    </row>
    <row r="44" spans="1:20" ht="24.95" customHeight="1">
      <c r="A44" s="160" t="s">
        <v>329</v>
      </c>
      <c r="B44" s="296" t="s">
        <v>702</v>
      </c>
      <c r="C44" s="294" t="s">
        <v>194</v>
      </c>
      <c r="D44" s="161" t="s">
        <v>195</v>
      </c>
      <c r="E44" s="161" t="s">
        <v>113</v>
      </c>
      <c r="F44" s="161" t="s">
        <v>113</v>
      </c>
      <c r="G44" s="163" t="s">
        <v>109</v>
      </c>
      <c r="H44" s="164">
        <v>38719</v>
      </c>
      <c r="I44" s="154" t="s">
        <v>113</v>
      </c>
      <c r="J44" s="154" t="s">
        <v>113</v>
      </c>
      <c r="K44" s="154" t="s">
        <v>113</v>
      </c>
      <c r="L44" s="154" t="s">
        <v>113</v>
      </c>
      <c r="M44" s="154" t="s">
        <v>113</v>
      </c>
      <c r="N44" s="161" t="s">
        <v>91</v>
      </c>
      <c r="O44" s="156">
        <v>1</v>
      </c>
      <c r="P44" s="157">
        <v>40000</v>
      </c>
      <c r="Q44" s="158" t="s">
        <v>157</v>
      </c>
      <c r="R44" s="159"/>
    </row>
    <row r="45" spans="1:20" ht="24.95" customHeight="1">
      <c r="A45" s="160" t="s">
        <v>330</v>
      </c>
      <c r="B45" s="296" t="s">
        <v>702</v>
      </c>
      <c r="C45" s="294" t="s">
        <v>194</v>
      </c>
      <c r="D45" s="161" t="s">
        <v>195</v>
      </c>
      <c r="E45" s="161" t="s">
        <v>113</v>
      </c>
      <c r="F45" s="161" t="s">
        <v>113</v>
      </c>
      <c r="G45" s="163" t="s">
        <v>109</v>
      </c>
      <c r="H45" s="164">
        <v>38719</v>
      </c>
      <c r="I45" s="154" t="s">
        <v>113</v>
      </c>
      <c r="J45" s="154" t="s">
        <v>113</v>
      </c>
      <c r="K45" s="154" t="s">
        <v>113</v>
      </c>
      <c r="L45" s="154" t="s">
        <v>113</v>
      </c>
      <c r="M45" s="154" t="s">
        <v>113</v>
      </c>
      <c r="N45" s="161" t="s">
        <v>91</v>
      </c>
      <c r="O45" s="156">
        <v>1</v>
      </c>
      <c r="P45" s="157">
        <v>40000</v>
      </c>
      <c r="Q45" s="158" t="s">
        <v>157</v>
      </c>
      <c r="R45" s="159"/>
    </row>
    <row r="46" spans="1:20" ht="24.95" customHeight="1">
      <c r="A46" s="160" t="s">
        <v>332</v>
      </c>
      <c r="B46" s="296" t="s">
        <v>702</v>
      </c>
      <c r="C46" s="294" t="s">
        <v>194</v>
      </c>
      <c r="D46" s="161" t="s">
        <v>195</v>
      </c>
      <c r="E46" s="161" t="s">
        <v>113</v>
      </c>
      <c r="F46" s="161" t="s">
        <v>113</v>
      </c>
      <c r="G46" s="163" t="s">
        <v>109</v>
      </c>
      <c r="H46" s="164">
        <v>38719</v>
      </c>
      <c r="I46" s="154" t="s">
        <v>113</v>
      </c>
      <c r="J46" s="154" t="s">
        <v>113</v>
      </c>
      <c r="K46" s="154" t="s">
        <v>113</v>
      </c>
      <c r="L46" s="154" t="s">
        <v>113</v>
      </c>
      <c r="M46" s="154" t="s">
        <v>113</v>
      </c>
      <c r="N46" s="161" t="s">
        <v>91</v>
      </c>
      <c r="O46" s="156">
        <v>1</v>
      </c>
      <c r="P46" s="157">
        <v>40000</v>
      </c>
      <c r="Q46" s="158" t="s">
        <v>157</v>
      </c>
      <c r="R46" s="159"/>
    </row>
    <row r="47" spans="1:20" ht="24.95" customHeight="1">
      <c r="A47" s="160" t="s">
        <v>335</v>
      </c>
      <c r="B47" s="296" t="s">
        <v>702</v>
      </c>
      <c r="C47" s="294" t="s">
        <v>194</v>
      </c>
      <c r="D47" s="161" t="s">
        <v>195</v>
      </c>
      <c r="E47" s="161" t="s">
        <v>113</v>
      </c>
      <c r="F47" s="161" t="s">
        <v>113</v>
      </c>
      <c r="G47" s="163" t="s">
        <v>109</v>
      </c>
      <c r="H47" s="164">
        <v>38719</v>
      </c>
      <c r="I47" s="154" t="s">
        <v>113</v>
      </c>
      <c r="J47" s="154" t="s">
        <v>113</v>
      </c>
      <c r="K47" s="154" t="s">
        <v>113</v>
      </c>
      <c r="L47" s="154" t="s">
        <v>113</v>
      </c>
      <c r="M47" s="154" t="s">
        <v>113</v>
      </c>
      <c r="N47" s="161" t="s">
        <v>91</v>
      </c>
      <c r="O47" s="156">
        <v>1</v>
      </c>
      <c r="P47" s="157">
        <v>40000</v>
      </c>
      <c r="Q47" s="158" t="s">
        <v>157</v>
      </c>
      <c r="R47" s="159"/>
    </row>
    <row r="48" spans="1:20" ht="24.95" customHeight="1">
      <c r="A48" s="160" t="s">
        <v>336</v>
      </c>
      <c r="B48" s="296" t="s">
        <v>702</v>
      </c>
      <c r="C48" s="294" t="s">
        <v>194</v>
      </c>
      <c r="D48" s="161" t="s">
        <v>195</v>
      </c>
      <c r="E48" s="161" t="s">
        <v>113</v>
      </c>
      <c r="F48" s="161" t="s">
        <v>113</v>
      </c>
      <c r="G48" s="163" t="s">
        <v>109</v>
      </c>
      <c r="H48" s="164">
        <v>38719</v>
      </c>
      <c r="I48" s="154" t="s">
        <v>113</v>
      </c>
      <c r="J48" s="154" t="s">
        <v>113</v>
      </c>
      <c r="K48" s="154" t="s">
        <v>113</v>
      </c>
      <c r="L48" s="154" t="s">
        <v>113</v>
      </c>
      <c r="M48" s="154" t="s">
        <v>113</v>
      </c>
      <c r="N48" s="161" t="s">
        <v>91</v>
      </c>
      <c r="O48" s="156">
        <v>1</v>
      </c>
      <c r="P48" s="157">
        <v>40000</v>
      </c>
      <c r="Q48" s="158" t="s">
        <v>157</v>
      </c>
      <c r="R48" s="159"/>
    </row>
    <row r="49" spans="1:20" ht="24.95" customHeight="1">
      <c r="A49" s="160" t="s">
        <v>337</v>
      </c>
      <c r="B49" s="296" t="s">
        <v>702</v>
      </c>
      <c r="C49" s="294" t="s">
        <v>194</v>
      </c>
      <c r="D49" s="161" t="s">
        <v>195</v>
      </c>
      <c r="E49" s="161" t="s">
        <v>113</v>
      </c>
      <c r="F49" s="161" t="s">
        <v>113</v>
      </c>
      <c r="G49" s="163" t="s">
        <v>109</v>
      </c>
      <c r="H49" s="164">
        <v>38719</v>
      </c>
      <c r="I49" s="154" t="s">
        <v>113</v>
      </c>
      <c r="J49" s="154" t="s">
        <v>113</v>
      </c>
      <c r="K49" s="154" t="s">
        <v>113</v>
      </c>
      <c r="L49" s="154" t="s">
        <v>113</v>
      </c>
      <c r="M49" s="154" t="s">
        <v>113</v>
      </c>
      <c r="N49" s="161" t="s">
        <v>91</v>
      </c>
      <c r="O49" s="156">
        <v>1</v>
      </c>
      <c r="P49" s="157">
        <v>40000</v>
      </c>
      <c r="Q49" s="158" t="s">
        <v>157</v>
      </c>
      <c r="R49" s="159"/>
    </row>
    <row r="50" spans="1:20" ht="24.95" customHeight="1">
      <c r="A50" s="160" t="s">
        <v>338</v>
      </c>
      <c r="B50" s="296" t="s">
        <v>702</v>
      </c>
      <c r="C50" s="294" t="s">
        <v>194</v>
      </c>
      <c r="D50" s="161" t="s">
        <v>195</v>
      </c>
      <c r="E50" s="161" t="s">
        <v>113</v>
      </c>
      <c r="F50" s="161" t="s">
        <v>113</v>
      </c>
      <c r="G50" s="163" t="s">
        <v>109</v>
      </c>
      <c r="H50" s="164">
        <v>38719</v>
      </c>
      <c r="I50" s="154" t="s">
        <v>113</v>
      </c>
      <c r="J50" s="154" t="s">
        <v>113</v>
      </c>
      <c r="K50" s="154" t="s">
        <v>113</v>
      </c>
      <c r="L50" s="154" t="s">
        <v>113</v>
      </c>
      <c r="M50" s="154" t="s">
        <v>113</v>
      </c>
      <c r="N50" s="161" t="s">
        <v>91</v>
      </c>
      <c r="O50" s="156">
        <v>1</v>
      </c>
      <c r="P50" s="157">
        <v>40000</v>
      </c>
      <c r="Q50" s="158" t="s">
        <v>157</v>
      </c>
      <c r="R50" s="159"/>
    </row>
    <row r="51" spans="1:20" ht="24.95" customHeight="1">
      <c r="A51" s="160" t="s">
        <v>340</v>
      </c>
      <c r="B51" s="296" t="s">
        <v>702</v>
      </c>
      <c r="C51" s="294" t="s">
        <v>194</v>
      </c>
      <c r="D51" s="161" t="s">
        <v>195</v>
      </c>
      <c r="E51" s="161" t="s">
        <v>113</v>
      </c>
      <c r="F51" s="161" t="s">
        <v>113</v>
      </c>
      <c r="G51" s="163" t="s">
        <v>109</v>
      </c>
      <c r="H51" s="164">
        <v>38719</v>
      </c>
      <c r="I51" s="154" t="s">
        <v>113</v>
      </c>
      <c r="J51" s="154" t="s">
        <v>113</v>
      </c>
      <c r="K51" s="154" t="s">
        <v>113</v>
      </c>
      <c r="L51" s="154" t="s">
        <v>113</v>
      </c>
      <c r="M51" s="154" t="s">
        <v>113</v>
      </c>
      <c r="N51" s="161" t="s">
        <v>91</v>
      </c>
      <c r="O51" s="156">
        <v>1</v>
      </c>
      <c r="P51" s="157">
        <v>40000</v>
      </c>
      <c r="Q51" s="158" t="s">
        <v>157</v>
      </c>
      <c r="R51" s="159"/>
    </row>
    <row r="52" spans="1:20" ht="24.95" customHeight="1">
      <c r="A52" s="160" t="s">
        <v>342</v>
      </c>
      <c r="B52" s="296" t="s">
        <v>702</v>
      </c>
      <c r="C52" s="294" t="s">
        <v>194</v>
      </c>
      <c r="D52" s="161" t="s">
        <v>195</v>
      </c>
      <c r="E52" s="161" t="s">
        <v>113</v>
      </c>
      <c r="F52" s="161" t="s">
        <v>113</v>
      </c>
      <c r="G52" s="163" t="s">
        <v>109</v>
      </c>
      <c r="H52" s="164">
        <v>38719</v>
      </c>
      <c r="I52" s="154" t="s">
        <v>113</v>
      </c>
      <c r="J52" s="154" t="s">
        <v>113</v>
      </c>
      <c r="K52" s="154" t="s">
        <v>113</v>
      </c>
      <c r="L52" s="154" t="s">
        <v>113</v>
      </c>
      <c r="M52" s="154" t="s">
        <v>113</v>
      </c>
      <c r="N52" s="161" t="s">
        <v>91</v>
      </c>
      <c r="O52" s="156">
        <v>1</v>
      </c>
      <c r="P52" s="157">
        <v>40000</v>
      </c>
      <c r="Q52" s="158" t="s">
        <v>157</v>
      </c>
      <c r="R52" s="159"/>
    </row>
    <row r="53" spans="1:20" ht="24.95" customHeight="1">
      <c r="A53" s="160" t="s">
        <v>343</v>
      </c>
      <c r="B53" s="296" t="s">
        <v>702</v>
      </c>
      <c r="C53" s="294" t="s">
        <v>194</v>
      </c>
      <c r="D53" s="161" t="s">
        <v>195</v>
      </c>
      <c r="E53" s="161" t="s">
        <v>113</v>
      </c>
      <c r="F53" s="161" t="s">
        <v>113</v>
      </c>
      <c r="G53" s="163" t="s">
        <v>109</v>
      </c>
      <c r="H53" s="164">
        <v>38719</v>
      </c>
      <c r="I53" s="154" t="s">
        <v>113</v>
      </c>
      <c r="J53" s="154" t="s">
        <v>113</v>
      </c>
      <c r="K53" s="154" t="s">
        <v>113</v>
      </c>
      <c r="L53" s="154" t="s">
        <v>113</v>
      </c>
      <c r="M53" s="154" t="s">
        <v>113</v>
      </c>
      <c r="N53" s="161" t="s">
        <v>91</v>
      </c>
      <c r="O53" s="156">
        <v>1</v>
      </c>
      <c r="P53" s="157">
        <v>40000</v>
      </c>
      <c r="Q53" s="158" t="s">
        <v>157</v>
      </c>
      <c r="R53" s="159"/>
    </row>
    <row r="54" spans="1:20" ht="24.95" customHeight="1">
      <c r="A54" s="160" t="s">
        <v>344</v>
      </c>
      <c r="B54" s="296" t="s">
        <v>702</v>
      </c>
      <c r="C54" s="294" t="s">
        <v>194</v>
      </c>
      <c r="D54" s="161" t="s">
        <v>195</v>
      </c>
      <c r="E54" s="161" t="s">
        <v>113</v>
      </c>
      <c r="F54" s="161" t="s">
        <v>113</v>
      </c>
      <c r="G54" s="163" t="s">
        <v>109</v>
      </c>
      <c r="H54" s="164">
        <v>38719</v>
      </c>
      <c r="I54" s="154" t="s">
        <v>113</v>
      </c>
      <c r="J54" s="154" t="s">
        <v>113</v>
      </c>
      <c r="K54" s="154" t="s">
        <v>113</v>
      </c>
      <c r="L54" s="154" t="s">
        <v>113</v>
      </c>
      <c r="M54" s="154" t="s">
        <v>113</v>
      </c>
      <c r="N54" s="161" t="s">
        <v>91</v>
      </c>
      <c r="O54" s="156">
        <v>1</v>
      </c>
      <c r="P54" s="157">
        <v>40000</v>
      </c>
      <c r="Q54" s="158" t="s">
        <v>157</v>
      </c>
      <c r="R54" s="159"/>
    </row>
    <row r="55" spans="1:20" ht="24.95" customHeight="1">
      <c r="A55" s="160" t="s">
        <v>345</v>
      </c>
      <c r="B55" s="296" t="s">
        <v>702</v>
      </c>
      <c r="C55" s="294" t="s">
        <v>194</v>
      </c>
      <c r="D55" s="161" t="s">
        <v>195</v>
      </c>
      <c r="E55" s="161" t="s">
        <v>113</v>
      </c>
      <c r="F55" s="161" t="s">
        <v>113</v>
      </c>
      <c r="G55" s="163" t="s">
        <v>109</v>
      </c>
      <c r="H55" s="164">
        <v>38719</v>
      </c>
      <c r="I55" s="154" t="s">
        <v>113</v>
      </c>
      <c r="J55" s="154" t="s">
        <v>113</v>
      </c>
      <c r="K55" s="154" t="s">
        <v>113</v>
      </c>
      <c r="L55" s="154" t="s">
        <v>113</v>
      </c>
      <c r="M55" s="154" t="s">
        <v>113</v>
      </c>
      <c r="N55" s="161" t="s">
        <v>91</v>
      </c>
      <c r="O55" s="156">
        <v>1</v>
      </c>
      <c r="P55" s="157">
        <v>40000</v>
      </c>
      <c r="Q55" s="158" t="s">
        <v>157</v>
      </c>
      <c r="R55" s="159"/>
    </row>
    <row r="56" spans="1:20" ht="24.95" customHeight="1">
      <c r="A56" s="160" t="s">
        <v>348</v>
      </c>
      <c r="B56" s="296" t="s">
        <v>702</v>
      </c>
      <c r="C56" s="294" t="s">
        <v>194</v>
      </c>
      <c r="D56" s="161" t="s">
        <v>195</v>
      </c>
      <c r="E56" s="161" t="s">
        <v>113</v>
      </c>
      <c r="F56" s="161" t="s">
        <v>113</v>
      </c>
      <c r="G56" s="163" t="s">
        <v>109</v>
      </c>
      <c r="H56" s="164">
        <v>38719</v>
      </c>
      <c r="I56" s="154" t="s">
        <v>113</v>
      </c>
      <c r="J56" s="154" t="s">
        <v>113</v>
      </c>
      <c r="K56" s="154" t="s">
        <v>113</v>
      </c>
      <c r="L56" s="154" t="s">
        <v>113</v>
      </c>
      <c r="M56" s="154" t="s">
        <v>113</v>
      </c>
      <c r="N56" s="161" t="s">
        <v>91</v>
      </c>
      <c r="O56" s="156">
        <v>1</v>
      </c>
      <c r="P56" s="157">
        <v>40000</v>
      </c>
      <c r="Q56" s="158" t="s">
        <v>157</v>
      </c>
      <c r="R56" s="159"/>
    </row>
    <row r="57" spans="1:20" ht="24.95" customHeight="1">
      <c r="A57" s="160" t="s">
        <v>349</v>
      </c>
      <c r="B57" s="296" t="s">
        <v>702</v>
      </c>
      <c r="C57" s="294" t="s">
        <v>194</v>
      </c>
      <c r="D57" s="161" t="s">
        <v>195</v>
      </c>
      <c r="E57" s="161" t="s">
        <v>113</v>
      </c>
      <c r="F57" s="161" t="s">
        <v>113</v>
      </c>
      <c r="G57" s="163" t="s">
        <v>109</v>
      </c>
      <c r="H57" s="164">
        <v>38719</v>
      </c>
      <c r="I57" s="154" t="s">
        <v>113</v>
      </c>
      <c r="J57" s="154" t="s">
        <v>113</v>
      </c>
      <c r="K57" s="154" t="s">
        <v>113</v>
      </c>
      <c r="L57" s="154" t="s">
        <v>113</v>
      </c>
      <c r="M57" s="154" t="s">
        <v>113</v>
      </c>
      <c r="N57" s="161" t="s">
        <v>91</v>
      </c>
      <c r="O57" s="156">
        <v>1</v>
      </c>
      <c r="P57" s="157">
        <v>40000</v>
      </c>
      <c r="Q57" s="158" t="s">
        <v>157</v>
      </c>
      <c r="R57" s="159"/>
    </row>
    <row r="58" spans="1:20" ht="24.95" customHeight="1">
      <c r="A58" s="160" t="s">
        <v>350</v>
      </c>
      <c r="B58" s="296" t="s">
        <v>702</v>
      </c>
      <c r="C58" s="294" t="s">
        <v>194</v>
      </c>
      <c r="D58" s="161" t="s">
        <v>195</v>
      </c>
      <c r="E58" s="161" t="s">
        <v>113</v>
      </c>
      <c r="F58" s="161" t="s">
        <v>113</v>
      </c>
      <c r="G58" s="163" t="s">
        <v>109</v>
      </c>
      <c r="H58" s="164">
        <v>38719</v>
      </c>
      <c r="I58" s="154" t="s">
        <v>113</v>
      </c>
      <c r="J58" s="154" t="s">
        <v>113</v>
      </c>
      <c r="K58" s="154" t="s">
        <v>113</v>
      </c>
      <c r="L58" s="154" t="s">
        <v>113</v>
      </c>
      <c r="M58" s="154" t="s">
        <v>113</v>
      </c>
      <c r="N58" s="161" t="s">
        <v>91</v>
      </c>
      <c r="O58" s="156">
        <v>1</v>
      </c>
      <c r="P58" s="157">
        <v>40000</v>
      </c>
      <c r="Q58" s="158" t="s">
        <v>157</v>
      </c>
      <c r="R58" s="159"/>
    </row>
    <row r="59" spans="1:20" ht="24.95" customHeight="1">
      <c r="A59" s="160" t="s">
        <v>352</v>
      </c>
      <c r="B59" s="296" t="s">
        <v>702</v>
      </c>
      <c r="C59" s="294" t="s">
        <v>194</v>
      </c>
      <c r="D59" s="161" t="s">
        <v>195</v>
      </c>
      <c r="E59" s="161" t="s">
        <v>113</v>
      </c>
      <c r="F59" s="161" t="s">
        <v>113</v>
      </c>
      <c r="G59" s="163" t="s">
        <v>109</v>
      </c>
      <c r="H59" s="164">
        <v>38719</v>
      </c>
      <c r="I59" s="154" t="s">
        <v>113</v>
      </c>
      <c r="J59" s="154" t="s">
        <v>113</v>
      </c>
      <c r="K59" s="154" t="s">
        <v>113</v>
      </c>
      <c r="L59" s="154" t="s">
        <v>113</v>
      </c>
      <c r="M59" s="154" t="s">
        <v>113</v>
      </c>
      <c r="N59" s="161" t="s">
        <v>91</v>
      </c>
      <c r="O59" s="156">
        <v>1</v>
      </c>
      <c r="P59" s="157">
        <v>40000</v>
      </c>
      <c r="Q59" s="158" t="s">
        <v>157</v>
      </c>
      <c r="R59" s="159"/>
    </row>
    <row r="60" spans="1:20" ht="24.95" customHeight="1">
      <c r="A60" s="160" t="s">
        <v>354</v>
      </c>
      <c r="B60" s="296" t="s">
        <v>702</v>
      </c>
      <c r="C60" s="294" t="s">
        <v>194</v>
      </c>
      <c r="D60" s="161" t="s">
        <v>195</v>
      </c>
      <c r="E60" s="161" t="s">
        <v>113</v>
      </c>
      <c r="F60" s="161" t="s">
        <v>113</v>
      </c>
      <c r="G60" s="163" t="s">
        <v>109</v>
      </c>
      <c r="H60" s="164">
        <v>38719</v>
      </c>
      <c r="I60" s="154" t="s">
        <v>113</v>
      </c>
      <c r="J60" s="154" t="s">
        <v>113</v>
      </c>
      <c r="K60" s="154" t="s">
        <v>113</v>
      </c>
      <c r="L60" s="154" t="s">
        <v>113</v>
      </c>
      <c r="M60" s="154" t="s">
        <v>113</v>
      </c>
      <c r="N60" s="161" t="s">
        <v>91</v>
      </c>
      <c r="O60" s="156">
        <v>1</v>
      </c>
      <c r="P60" s="157">
        <v>40000</v>
      </c>
      <c r="Q60" s="158" t="s">
        <v>157</v>
      </c>
      <c r="R60" s="159"/>
      <c r="T60" s="42"/>
    </row>
    <row r="61" spans="1:20" ht="24.95" customHeight="1">
      <c r="A61" s="160" t="s">
        <v>356</v>
      </c>
      <c r="B61" s="296" t="s">
        <v>703</v>
      </c>
      <c r="C61" s="294" t="s">
        <v>115</v>
      </c>
      <c r="D61" s="161" t="s">
        <v>98</v>
      </c>
      <c r="E61" s="163" t="s">
        <v>478</v>
      </c>
      <c r="F61" s="161" t="s">
        <v>113</v>
      </c>
      <c r="G61" s="163" t="s">
        <v>110</v>
      </c>
      <c r="H61" s="164">
        <v>38354</v>
      </c>
      <c r="I61" s="154" t="s">
        <v>113</v>
      </c>
      <c r="J61" s="154" t="s">
        <v>113</v>
      </c>
      <c r="K61" s="154" t="s">
        <v>113</v>
      </c>
      <c r="L61" s="154" t="s">
        <v>113</v>
      </c>
      <c r="M61" s="154" t="s">
        <v>113</v>
      </c>
      <c r="N61" s="165" t="s">
        <v>91</v>
      </c>
      <c r="O61" s="156">
        <v>1</v>
      </c>
      <c r="P61" s="157">
        <v>100000</v>
      </c>
      <c r="Q61" s="158" t="s">
        <v>157</v>
      </c>
      <c r="R61" s="159"/>
    </row>
    <row r="62" spans="1:20" ht="24.95" customHeight="1">
      <c r="A62" s="160" t="s">
        <v>359</v>
      </c>
      <c r="B62" s="296" t="s">
        <v>703</v>
      </c>
      <c r="C62" s="294" t="s">
        <v>115</v>
      </c>
      <c r="D62" s="161" t="s">
        <v>98</v>
      </c>
      <c r="E62" s="163" t="s">
        <v>478</v>
      </c>
      <c r="F62" s="161" t="s">
        <v>113</v>
      </c>
      <c r="G62" s="163" t="s">
        <v>110</v>
      </c>
      <c r="H62" s="164">
        <v>38354</v>
      </c>
      <c r="I62" s="154" t="s">
        <v>113</v>
      </c>
      <c r="J62" s="154" t="s">
        <v>113</v>
      </c>
      <c r="K62" s="154" t="s">
        <v>113</v>
      </c>
      <c r="L62" s="154" t="s">
        <v>113</v>
      </c>
      <c r="M62" s="154" t="s">
        <v>113</v>
      </c>
      <c r="N62" s="165" t="s">
        <v>91</v>
      </c>
      <c r="O62" s="156">
        <v>1</v>
      </c>
      <c r="P62" s="157">
        <v>100000</v>
      </c>
      <c r="Q62" s="158" t="s">
        <v>157</v>
      </c>
      <c r="R62" s="159"/>
    </row>
    <row r="63" spans="1:20" ht="24.95" customHeight="1">
      <c r="A63" s="160" t="s">
        <v>362</v>
      </c>
      <c r="B63" s="296" t="s">
        <v>703</v>
      </c>
      <c r="C63" s="294" t="s">
        <v>115</v>
      </c>
      <c r="D63" s="161" t="s">
        <v>98</v>
      </c>
      <c r="E63" s="163" t="s">
        <v>478</v>
      </c>
      <c r="F63" s="161" t="s">
        <v>113</v>
      </c>
      <c r="G63" s="163" t="s">
        <v>110</v>
      </c>
      <c r="H63" s="164">
        <v>38354</v>
      </c>
      <c r="I63" s="154" t="s">
        <v>113</v>
      </c>
      <c r="J63" s="154" t="s">
        <v>113</v>
      </c>
      <c r="K63" s="154" t="s">
        <v>113</v>
      </c>
      <c r="L63" s="154" t="s">
        <v>113</v>
      </c>
      <c r="M63" s="154" t="s">
        <v>113</v>
      </c>
      <c r="N63" s="165" t="s">
        <v>91</v>
      </c>
      <c r="O63" s="156">
        <v>1</v>
      </c>
      <c r="P63" s="157">
        <v>100000</v>
      </c>
      <c r="Q63" s="158" t="s">
        <v>157</v>
      </c>
      <c r="R63" s="159"/>
    </row>
    <row r="64" spans="1:20" ht="24.95" customHeight="1">
      <c r="A64" s="160" t="s">
        <v>366</v>
      </c>
      <c r="B64" s="296" t="s">
        <v>703</v>
      </c>
      <c r="C64" s="294" t="s">
        <v>115</v>
      </c>
      <c r="D64" s="161" t="s">
        <v>98</v>
      </c>
      <c r="E64" s="163" t="s">
        <v>478</v>
      </c>
      <c r="F64" s="161" t="s">
        <v>113</v>
      </c>
      <c r="G64" s="163" t="s">
        <v>110</v>
      </c>
      <c r="H64" s="164">
        <v>38354</v>
      </c>
      <c r="I64" s="154" t="s">
        <v>113</v>
      </c>
      <c r="J64" s="154" t="s">
        <v>113</v>
      </c>
      <c r="K64" s="154" t="s">
        <v>113</v>
      </c>
      <c r="L64" s="154" t="s">
        <v>113</v>
      </c>
      <c r="M64" s="154" t="s">
        <v>113</v>
      </c>
      <c r="N64" s="165" t="s">
        <v>91</v>
      </c>
      <c r="O64" s="156">
        <v>1</v>
      </c>
      <c r="P64" s="157">
        <v>100000</v>
      </c>
      <c r="Q64" s="158" t="s">
        <v>157</v>
      </c>
      <c r="R64" s="159"/>
    </row>
    <row r="65" spans="1:20" ht="24.95" customHeight="1">
      <c r="A65" s="160" t="s">
        <v>372</v>
      </c>
      <c r="B65" s="296" t="s">
        <v>703</v>
      </c>
      <c r="C65" s="294" t="s">
        <v>115</v>
      </c>
      <c r="D65" s="161" t="s">
        <v>98</v>
      </c>
      <c r="E65" s="163" t="s">
        <v>478</v>
      </c>
      <c r="F65" s="161" t="s">
        <v>113</v>
      </c>
      <c r="G65" s="163" t="s">
        <v>110</v>
      </c>
      <c r="H65" s="164">
        <v>38354</v>
      </c>
      <c r="I65" s="154" t="s">
        <v>113</v>
      </c>
      <c r="J65" s="154" t="s">
        <v>113</v>
      </c>
      <c r="K65" s="154" t="s">
        <v>113</v>
      </c>
      <c r="L65" s="154" t="s">
        <v>113</v>
      </c>
      <c r="M65" s="154" t="s">
        <v>113</v>
      </c>
      <c r="N65" s="165" t="s">
        <v>91</v>
      </c>
      <c r="O65" s="156">
        <v>1</v>
      </c>
      <c r="P65" s="157">
        <v>100000</v>
      </c>
      <c r="Q65" s="158" t="s">
        <v>157</v>
      </c>
      <c r="R65" s="159"/>
    </row>
    <row r="66" spans="1:20" ht="24.95" customHeight="1">
      <c r="A66" s="160" t="s">
        <v>373</v>
      </c>
      <c r="B66" s="296" t="s">
        <v>703</v>
      </c>
      <c r="C66" s="294" t="s">
        <v>115</v>
      </c>
      <c r="D66" s="161" t="s">
        <v>98</v>
      </c>
      <c r="E66" s="163" t="s">
        <v>478</v>
      </c>
      <c r="F66" s="161" t="s">
        <v>113</v>
      </c>
      <c r="G66" s="163" t="s">
        <v>110</v>
      </c>
      <c r="H66" s="164">
        <v>38354</v>
      </c>
      <c r="I66" s="154" t="s">
        <v>113</v>
      </c>
      <c r="J66" s="154" t="s">
        <v>113</v>
      </c>
      <c r="K66" s="154" t="s">
        <v>113</v>
      </c>
      <c r="L66" s="154" t="s">
        <v>113</v>
      </c>
      <c r="M66" s="154" t="s">
        <v>113</v>
      </c>
      <c r="N66" s="165" t="s">
        <v>91</v>
      </c>
      <c r="O66" s="156">
        <v>1</v>
      </c>
      <c r="P66" s="157">
        <v>100000</v>
      </c>
      <c r="Q66" s="158" t="s">
        <v>157</v>
      </c>
      <c r="R66" s="159"/>
    </row>
    <row r="67" spans="1:20" ht="24.95" customHeight="1">
      <c r="A67" s="160" t="s">
        <v>374</v>
      </c>
      <c r="B67" s="296" t="s">
        <v>703</v>
      </c>
      <c r="C67" s="294" t="s">
        <v>115</v>
      </c>
      <c r="D67" s="161" t="s">
        <v>98</v>
      </c>
      <c r="E67" s="163" t="s">
        <v>478</v>
      </c>
      <c r="F67" s="161" t="s">
        <v>113</v>
      </c>
      <c r="G67" s="163" t="s">
        <v>110</v>
      </c>
      <c r="H67" s="164">
        <v>38354</v>
      </c>
      <c r="I67" s="154" t="s">
        <v>113</v>
      </c>
      <c r="J67" s="154" t="s">
        <v>113</v>
      </c>
      <c r="K67" s="154" t="s">
        <v>113</v>
      </c>
      <c r="L67" s="154" t="s">
        <v>113</v>
      </c>
      <c r="M67" s="154" t="s">
        <v>113</v>
      </c>
      <c r="N67" s="165" t="s">
        <v>91</v>
      </c>
      <c r="O67" s="156">
        <v>1</v>
      </c>
      <c r="P67" s="157">
        <v>100000</v>
      </c>
      <c r="Q67" s="158" t="s">
        <v>157</v>
      </c>
      <c r="R67" s="159"/>
    </row>
    <row r="68" spans="1:20" ht="24.95" customHeight="1">
      <c r="A68" s="160" t="s">
        <v>375</v>
      </c>
      <c r="B68" s="296" t="s">
        <v>703</v>
      </c>
      <c r="C68" s="294" t="s">
        <v>115</v>
      </c>
      <c r="D68" s="161" t="s">
        <v>98</v>
      </c>
      <c r="E68" s="163" t="s">
        <v>478</v>
      </c>
      <c r="F68" s="161" t="s">
        <v>113</v>
      </c>
      <c r="G68" s="163" t="s">
        <v>110</v>
      </c>
      <c r="H68" s="164">
        <v>38354</v>
      </c>
      <c r="I68" s="154" t="s">
        <v>113</v>
      </c>
      <c r="J68" s="154" t="s">
        <v>113</v>
      </c>
      <c r="K68" s="154" t="s">
        <v>113</v>
      </c>
      <c r="L68" s="154" t="s">
        <v>113</v>
      </c>
      <c r="M68" s="154" t="s">
        <v>113</v>
      </c>
      <c r="N68" s="165" t="s">
        <v>91</v>
      </c>
      <c r="O68" s="156">
        <v>1</v>
      </c>
      <c r="P68" s="157">
        <v>100000</v>
      </c>
      <c r="Q68" s="158" t="s">
        <v>157</v>
      </c>
      <c r="R68" s="159"/>
    </row>
    <row r="69" spans="1:20" ht="24.95" customHeight="1">
      <c r="A69" s="160" t="s">
        <v>380</v>
      </c>
      <c r="B69" s="296" t="s">
        <v>703</v>
      </c>
      <c r="C69" s="294" t="s">
        <v>115</v>
      </c>
      <c r="D69" s="161" t="s">
        <v>98</v>
      </c>
      <c r="E69" s="163" t="s">
        <v>478</v>
      </c>
      <c r="F69" s="161" t="s">
        <v>113</v>
      </c>
      <c r="G69" s="163" t="s">
        <v>110</v>
      </c>
      <c r="H69" s="164">
        <v>38354</v>
      </c>
      <c r="I69" s="154" t="s">
        <v>113</v>
      </c>
      <c r="J69" s="154" t="s">
        <v>113</v>
      </c>
      <c r="K69" s="154" t="s">
        <v>113</v>
      </c>
      <c r="L69" s="154" t="s">
        <v>113</v>
      </c>
      <c r="M69" s="154" t="s">
        <v>113</v>
      </c>
      <c r="N69" s="165" t="s">
        <v>91</v>
      </c>
      <c r="O69" s="156">
        <v>1</v>
      </c>
      <c r="P69" s="157">
        <v>100000</v>
      </c>
      <c r="Q69" s="158" t="s">
        <v>157</v>
      </c>
      <c r="R69" s="159"/>
    </row>
    <row r="70" spans="1:20" ht="24.95" customHeight="1">
      <c r="A70" s="160" t="s">
        <v>382</v>
      </c>
      <c r="B70" s="296" t="s">
        <v>703</v>
      </c>
      <c r="C70" s="294" t="s">
        <v>115</v>
      </c>
      <c r="D70" s="161" t="s">
        <v>98</v>
      </c>
      <c r="E70" s="163" t="s">
        <v>478</v>
      </c>
      <c r="F70" s="161" t="s">
        <v>113</v>
      </c>
      <c r="G70" s="163" t="s">
        <v>110</v>
      </c>
      <c r="H70" s="164">
        <v>38354</v>
      </c>
      <c r="I70" s="154" t="s">
        <v>113</v>
      </c>
      <c r="J70" s="154" t="s">
        <v>113</v>
      </c>
      <c r="K70" s="154" t="s">
        <v>113</v>
      </c>
      <c r="L70" s="154" t="s">
        <v>113</v>
      </c>
      <c r="M70" s="154" t="s">
        <v>113</v>
      </c>
      <c r="N70" s="165" t="s">
        <v>91</v>
      </c>
      <c r="O70" s="156">
        <v>1</v>
      </c>
      <c r="P70" s="157">
        <v>100000</v>
      </c>
      <c r="Q70" s="158" t="s">
        <v>157</v>
      </c>
      <c r="R70" s="159"/>
      <c r="T70" s="42"/>
    </row>
    <row r="71" spans="1:20" ht="24.95" customHeight="1">
      <c r="A71" s="160" t="s">
        <v>385</v>
      </c>
      <c r="B71" s="296" t="s">
        <v>704</v>
      </c>
      <c r="C71" s="294" t="s">
        <v>126</v>
      </c>
      <c r="D71" s="161" t="s">
        <v>96</v>
      </c>
      <c r="E71" s="163" t="s">
        <v>479</v>
      </c>
      <c r="F71" s="161" t="s">
        <v>113</v>
      </c>
      <c r="G71" s="163" t="s">
        <v>90</v>
      </c>
      <c r="H71" s="164">
        <v>38719</v>
      </c>
      <c r="I71" s="154" t="s">
        <v>113</v>
      </c>
      <c r="J71" s="154" t="s">
        <v>113</v>
      </c>
      <c r="K71" s="154" t="s">
        <v>113</v>
      </c>
      <c r="L71" s="154" t="s">
        <v>113</v>
      </c>
      <c r="M71" s="154" t="s">
        <v>113</v>
      </c>
      <c r="N71" s="165" t="s">
        <v>480</v>
      </c>
      <c r="O71" s="156">
        <v>1</v>
      </c>
      <c r="P71" s="157">
        <v>35000</v>
      </c>
      <c r="Q71" s="158" t="s">
        <v>157</v>
      </c>
      <c r="R71" s="159"/>
    </row>
    <row r="72" spans="1:20" ht="24.95" customHeight="1">
      <c r="A72" s="160" t="s">
        <v>387</v>
      </c>
      <c r="B72" s="296" t="s">
        <v>704</v>
      </c>
      <c r="C72" s="294" t="s">
        <v>126</v>
      </c>
      <c r="D72" s="161" t="s">
        <v>103</v>
      </c>
      <c r="E72" s="163" t="s">
        <v>481</v>
      </c>
      <c r="F72" s="161" t="s">
        <v>113</v>
      </c>
      <c r="G72" s="163" t="s">
        <v>90</v>
      </c>
      <c r="H72" s="164">
        <v>39449</v>
      </c>
      <c r="I72" s="154" t="s">
        <v>113</v>
      </c>
      <c r="J72" s="154" t="s">
        <v>113</v>
      </c>
      <c r="K72" s="154" t="s">
        <v>113</v>
      </c>
      <c r="L72" s="154" t="s">
        <v>113</v>
      </c>
      <c r="M72" s="154" t="s">
        <v>113</v>
      </c>
      <c r="N72" s="165" t="s">
        <v>91</v>
      </c>
      <c r="O72" s="156">
        <v>1</v>
      </c>
      <c r="P72" s="157">
        <v>100000</v>
      </c>
      <c r="Q72" s="158" t="s">
        <v>157</v>
      </c>
      <c r="R72" s="159"/>
    </row>
    <row r="73" spans="1:20" ht="24.95" customHeight="1">
      <c r="A73" s="160" t="s">
        <v>389</v>
      </c>
      <c r="B73" s="296" t="s">
        <v>704</v>
      </c>
      <c r="C73" s="294" t="s">
        <v>126</v>
      </c>
      <c r="D73" s="161" t="s">
        <v>103</v>
      </c>
      <c r="E73" s="163" t="s">
        <v>481</v>
      </c>
      <c r="F73" s="161" t="s">
        <v>113</v>
      </c>
      <c r="G73" s="163" t="s">
        <v>90</v>
      </c>
      <c r="H73" s="164">
        <v>39449</v>
      </c>
      <c r="I73" s="154" t="s">
        <v>113</v>
      </c>
      <c r="J73" s="154" t="s">
        <v>113</v>
      </c>
      <c r="K73" s="154" t="s">
        <v>113</v>
      </c>
      <c r="L73" s="154" t="s">
        <v>113</v>
      </c>
      <c r="M73" s="154" t="s">
        <v>113</v>
      </c>
      <c r="N73" s="165" t="s">
        <v>91</v>
      </c>
      <c r="O73" s="156">
        <v>1</v>
      </c>
      <c r="P73" s="157">
        <v>100000</v>
      </c>
      <c r="Q73" s="158" t="s">
        <v>157</v>
      </c>
      <c r="R73" s="159"/>
    </row>
    <row r="74" spans="1:20" ht="24.95" customHeight="1">
      <c r="A74" s="160" t="s">
        <v>390</v>
      </c>
      <c r="B74" s="296" t="s">
        <v>704</v>
      </c>
      <c r="C74" s="294" t="s">
        <v>126</v>
      </c>
      <c r="D74" s="161" t="s">
        <v>103</v>
      </c>
      <c r="E74" s="163" t="s">
        <v>481</v>
      </c>
      <c r="F74" s="161" t="s">
        <v>113</v>
      </c>
      <c r="G74" s="163" t="s">
        <v>90</v>
      </c>
      <c r="H74" s="164">
        <v>39449</v>
      </c>
      <c r="I74" s="154" t="s">
        <v>113</v>
      </c>
      <c r="J74" s="154" t="s">
        <v>113</v>
      </c>
      <c r="K74" s="154" t="s">
        <v>113</v>
      </c>
      <c r="L74" s="154" t="s">
        <v>113</v>
      </c>
      <c r="M74" s="154" t="s">
        <v>113</v>
      </c>
      <c r="N74" s="165" t="s">
        <v>91</v>
      </c>
      <c r="O74" s="156">
        <v>1</v>
      </c>
      <c r="P74" s="157">
        <v>100000</v>
      </c>
      <c r="Q74" s="158" t="s">
        <v>157</v>
      </c>
      <c r="R74" s="159"/>
    </row>
    <row r="75" spans="1:20" ht="24.95" customHeight="1">
      <c r="A75" s="160" t="s">
        <v>393</v>
      </c>
      <c r="B75" s="296" t="s">
        <v>705</v>
      </c>
      <c r="C75" s="294" t="s">
        <v>482</v>
      </c>
      <c r="D75" s="161" t="s">
        <v>106</v>
      </c>
      <c r="E75" s="163" t="s">
        <v>113</v>
      </c>
      <c r="F75" s="161" t="s">
        <v>113</v>
      </c>
      <c r="G75" s="163" t="s">
        <v>90</v>
      </c>
      <c r="H75" s="164">
        <v>36987</v>
      </c>
      <c r="I75" s="154" t="s">
        <v>113</v>
      </c>
      <c r="J75" s="154" t="s">
        <v>113</v>
      </c>
      <c r="K75" s="154" t="s">
        <v>113</v>
      </c>
      <c r="L75" s="154" t="s">
        <v>113</v>
      </c>
      <c r="M75" s="154" t="s">
        <v>113</v>
      </c>
      <c r="N75" s="162" t="s">
        <v>91</v>
      </c>
      <c r="O75" s="166">
        <v>1</v>
      </c>
      <c r="P75" s="157">
        <v>200000</v>
      </c>
      <c r="Q75" s="158" t="s">
        <v>157</v>
      </c>
      <c r="R75" s="159"/>
    </row>
    <row r="76" spans="1:20" ht="24.95" customHeight="1">
      <c r="A76" s="160" t="s">
        <v>395</v>
      </c>
      <c r="B76" s="296" t="s">
        <v>706</v>
      </c>
      <c r="C76" s="294" t="s">
        <v>483</v>
      </c>
      <c r="D76" s="161" t="s">
        <v>98</v>
      </c>
      <c r="E76" s="163" t="s">
        <v>113</v>
      </c>
      <c r="F76" s="161" t="s">
        <v>113</v>
      </c>
      <c r="G76" s="163" t="s">
        <v>107</v>
      </c>
      <c r="H76" s="164">
        <v>37623</v>
      </c>
      <c r="I76" s="154" t="s">
        <v>113</v>
      </c>
      <c r="J76" s="154" t="s">
        <v>113</v>
      </c>
      <c r="K76" s="154" t="s">
        <v>113</v>
      </c>
      <c r="L76" s="154" t="s">
        <v>113</v>
      </c>
      <c r="M76" s="154" t="s">
        <v>113</v>
      </c>
      <c r="N76" s="162" t="s">
        <v>91</v>
      </c>
      <c r="O76" s="166">
        <v>1</v>
      </c>
      <c r="P76" s="157">
        <v>75000</v>
      </c>
      <c r="Q76" s="158" t="s">
        <v>157</v>
      </c>
      <c r="R76" s="159"/>
    </row>
    <row r="77" spans="1:20" ht="24.95" customHeight="1">
      <c r="A77" s="160" t="s">
        <v>396</v>
      </c>
      <c r="B77" s="296" t="s">
        <v>707</v>
      </c>
      <c r="C77" s="294" t="s">
        <v>484</v>
      </c>
      <c r="D77" s="161" t="s">
        <v>98</v>
      </c>
      <c r="E77" s="163" t="s">
        <v>113</v>
      </c>
      <c r="F77" s="161" t="s">
        <v>113</v>
      </c>
      <c r="G77" s="163" t="s">
        <v>105</v>
      </c>
      <c r="H77" s="164">
        <v>35797</v>
      </c>
      <c r="I77" s="154" t="s">
        <v>113</v>
      </c>
      <c r="J77" s="154" t="s">
        <v>113</v>
      </c>
      <c r="K77" s="154" t="s">
        <v>113</v>
      </c>
      <c r="L77" s="154" t="s">
        <v>113</v>
      </c>
      <c r="M77" s="154" t="s">
        <v>113</v>
      </c>
      <c r="N77" s="162" t="s">
        <v>91</v>
      </c>
      <c r="O77" s="166">
        <v>1</v>
      </c>
      <c r="P77" s="157">
        <v>60000</v>
      </c>
      <c r="Q77" s="158" t="s">
        <v>157</v>
      </c>
      <c r="R77" s="159"/>
    </row>
    <row r="78" spans="1:20" ht="24.95" customHeight="1">
      <c r="A78" s="160" t="s">
        <v>398</v>
      </c>
      <c r="B78" s="296" t="s">
        <v>708</v>
      </c>
      <c r="C78" s="294" t="s">
        <v>485</v>
      </c>
      <c r="D78" s="161" t="s">
        <v>98</v>
      </c>
      <c r="E78" s="163" t="s">
        <v>200</v>
      </c>
      <c r="F78" s="161" t="s">
        <v>113</v>
      </c>
      <c r="G78" s="163" t="s">
        <v>90</v>
      </c>
      <c r="H78" s="164">
        <v>36162</v>
      </c>
      <c r="I78" s="154" t="s">
        <v>113</v>
      </c>
      <c r="J78" s="154" t="s">
        <v>113</v>
      </c>
      <c r="K78" s="154" t="s">
        <v>113</v>
      </c>
      <c r="L78" s="154" t="s">
        <v>113</v>
      </c>
      <c r="M78" s="154" t="s">
        <v>113</v>
      </c>
      <c r="N78" s="162" t="s">
        <v>91</v>
      </c>
      <c r="O78" s="166">
        <v>1</v>
      </c>
      <c r="P78" s="157">
        <v>75000</v>
      </c>
      <c r="Q78" s="158" t="s">
        <v>157</v>
      </c>
      <c r="R78" s="159"/>
      <c r="T78" s="42"/>
    </row>
    <row r="79" spans="1:20" ht="24.95" customHeight="1">
      <c r="A79" s="160" t="s">
        <v>401</v>
      </c>
      <c r="B79" s="296" t="s">
        <v>709</v>
      </c>
      <c r="C79" s="294" t="s">
        <v>486</v>
      </c>
      <c r="D79" s="161" t="s">
        <v>98</v>
      </c>
      <c r="E79" s="163" t="s">
        <v>113</v>
      </c>
      <c r="F79" s="161" t="s">
        <v>113</v>
      </c>
      <c r="G79" s="163" t="s">
        <v>90</v>
      </c>
      <c r="H79" s="164">
        <v>36619</v>
      </c>
      <c r="I79" s="154" t="s">
        <v>113</v>
      </c>
      <c r="J79" s="154" t="s">
        <v>113</v>
      </c>
      <c r="K79" s="154" t="s">
        <v>113</v>
      </c>
      <c r="L79" s="154" t="s">
        <v>113</v>
      </c>
      <c r="M79" s="154" t="s">
        <v>113</v>
      </c>
      <c r="N79" s="162" t="s">
        <v>91</v>
      </c>
      <c r="O79" s="166">
        <v>1</v>
      </c>
      <c r="P79" s="157">
        <v>60000</v>
      </c>
      <c r="Q79" s="158" t="s">
        <v>157</v>
      </c>
      <c r="R79" s="159"/>
      <c r="T79" s="42"/>
    </row>
    <row r="80" spans="1:20" ht="24.95" customHeight="1">
      <c r="A80" s="160" t="s">
        <v>403</v>
      </c>
      <c r="B80" s="296" t="s">
        <v>710</v>
      </c>
      <c r="C80" s="294" t="s">
        <v>487</v>
      </c>
      <c r="D80" s="161" t="s">
        <v>98</v>
      </c>
      <c r="E80" s="163" t="s">
        <v>113</v>
      </c>
      <c r="F80" s="161" t="s">
        <v>113</v>
      </c>
      <c r="G80" s="163" t="s">
        <v>113</v>
      </c>
      <c r="H80" s="164">
        <v>41026</v>
      </c>
      <c r="I80" s="154" t="s">
        <v>113</v>
      </c>
      <c r="J80" s="154" t="s">
        <v>113</v>
      </c>
      <c r="K80" s="154" t="s">
        <v>113</v>
      </c>
      <c r="L80" s="154" t="s">
        <v>113</v>
      </c>
      <c r="M80" s="154" t="s">
        <v>113</v>
      </c>
      <c r="N80" s="162" t="s">
        <v>91</v>
      </c>
      <c r="O80" s="156">
        <v>1</v>
      </c>
      <c r="P80" s="157">
        <v>125000</v>
      </c>
      <c r="Q80" s="158" t="s">
        <v>157</v>
      </c>
      <c r="R80" s="159"/>
    </row>
    <row r="81" spans="1:18" ht="24.95" customHeight="1">
      <c r="A81" s="160" t="s">
        <v>405</v>
      </c>
      <c r="B81" s="296" t="s">
        <v>710</v>
      </c>
      <c r="C81" s="294" t="s">
        <v>487</v>
      </c>
      <c r="D81" s="161" t="s">
        <v>98</v>
      </c>
      <c r="E81" s="163" t="s">
        <v>113</v>
      </c>
      <c r="F81" s="161" t="s">
        <v>113</v>
      </c>
      <c r="G81" s="163" t="s">
        <v>113</v>
      </c>
      <c r="H81" s="164">
        <v>41026</v>
      </c>
      <c r="I81" s="154" t="s">
        <v>113</v>
      </c>
      <c r="J81" s="154" t="s">
        <v>113</v>
      </c>
      <c r="K81" s="154" t="s">
        <v>113</v>
      </c>
      <c r="L81" s="154" t="s">
        <v>113</v>
      </c>
      <c r="M81" s="154" t="s">
        <v>113</v>
      </c>
      <c r="N81" s="162" t="s">
        <v>91</v>
      </c>
      <c r="O81" s="156">
        <v>1</v>
      </c>
      <c r="P81" s="157">
        <v>125000</v>
      </c>
      <c r="Q81" s="158" t="s">
        <v>157</v>
      </c>
      <c r="R81" s="159"/>
    </row>
    <row r="82" spans="1:18" ht="24.95" customHeight="1">
      <c r="A82" s="160" t="s">
        <v>407</v>
      </c>
      <c r="B82" s="296" t="s">
        <v>710</v>
      </c>
      <c r="C82" s="294" t="s">
        <v>487</v>
      </c>
      <c r="D82" s="161" t="s">
        <v>98</v>
      </c>
      <c r="E82" s="163" t="s">
        <v>113</v>
      </c>
      <c r="F82" s="161" t="s">
        <v>113</v>
      </c>
      <c r="G82" s="163" t="s">
        <v>113</v>
      </c>
      <c r="H82" s="164">
        <v>41026</v>
      </c>
      <c r="I82" s="154" t="s">
        <v>113</v>
      </c>
      <c r="J82" s="154" t="s">
        <v>113</v>
      </c>
      <c r="K82" s="154" t="s">
        <v>113</v>
      </c>
      <c r="L82" s="154" t="s">
        <v>113</v>
      </c>
      <c r="M82" s="154" t="s">
        <v>113</v>
      </c>
      <c r="N82" s="162" t="s">
        <v>91</v>
      </c>
      <c r="O82" s="156">
        <v>1</v>
      </c>
      <c r="P82" s="157">
        <v>125000</v>
      </c>
      <c r="Q82" s="158" t="s">
        <v>157</v>
      </c>
      <c r="R82" s="159"/>
    </row>
    <row r="83" spans="1:18" ht="24.95" customHeight="1">
      <c r="A83" s="160" t="s">
        <v>409</v>
      </c>
      <c r="B83" s="296" t="s">
        <v>710</v>
      </c>
      <c r="C83" s="294" t="s">
        <v>487</v>
      </c>
      <c r="D83" s="161" t="s">
        <v>98</v>
      </c>
      <c r="E83" s="163" t="s">
        <v>113</v>
      </c>
      <c r="F83" s="161" t="s">
        <v>113</v>
      </c>
      <c r="G83" s="163" t="s">
        <v>113</v>
      </c>
      <c r="H83" s="164">
        <v>41026</v>
      </c>
      <c r="I83" s="154" t="s">
        <v>113</v>
      </c>
      <c r="J83" s="154" t="s">
        <v>113</v>
      </c>
      <c r="K83" s="154" t="s">
        <v>113</v>
      </c>
      <c r="L83" s="154" t="s">
        <v>113</v>
      </c>
      <c r="M83" s="154" t="s">
        <v>113</v>
      </c>
      <c r="N83" s="162" t="s">
        <v>91</v>
      </c>
      <c r="O83" s="156">
        <v>1</v>
      </c>
      <c r="P83" s="157">
        <v>125000</v>
      </c>
      <c r="Q83" s="158" t="s">
        <v>157</v>
      </c>
      <c r="R83" s="159"/>
    </row>
    <row r="84" spans="1:18" ht="24.95" customHeight="1">
      <c r="A84" s="160" t="s">
        <v>412</v>
      </c>
      <c r="B84" s="296" t="s">
        <v>710</v>
      </c>
      <c r="C84" s="294" t="s">
        <v>487</v>
      </c>
      <c r="D84" s="161" t="s">
        <v>98</v>
      </c>
      <c r="E84" s="163" t="s">
        <v>113</v>
      </c>
      <c r="F84" s="161" t="s">
        <v>113</v>
      </c>
      <c r="G84" s="163" t="s">
        <v>113</v>
      </c>
      <c r="H84" s="164">
        <v>41026</v>
      </c>
      <c r="I84" s="154" t="s">
        <v>113</v>
      </c>
      <c r="J84" s="154" t="s">
        <v>113</v>
      </c>
      <c r="K84" s="154" t="s">
        <v>113</v>
      </c>
      <c r="L84" s="154" t="s">
        <v>113</v>
      </c>
      <c r="M84" s="154" t="s">
        <v>113</v>
      </c>
      <c r="N84" s="162" t="s">
        <v>91</v>
      </c>
      <c r="O84" s="156">
        <v>1</v>
      </c>
      <c r="P84" s="157">
        <v>125000</v>
      </c>
      <c r="Q84" s="158" t="s">
        <v>157</v>
      </c>
      <c r="R84" s="159"/>
    </row>
    <row r="85" spans="1:18" ht="24.95" customHeight="1">
      <c r="A85" s="160" t="s">
        <v>413</v>
      </c>
      <c r="B85" s="296" t="s">
        <v>710</v>
      </c>
      <c r="C85" s="294" t="s">
        <v>487</v>
      </c>
      <c r="D85" s="161" t="s">
        <v>98</v>
      </c>
      <c r="E85" s="163" t="s">
        <v>113</v>
      </c>
      <c r="F85" s="161" t="s">
        <v>113</v>
      </c>
      <c r="G85" s="163" t="s">
        <v>113</v>
      </c>
      <c r="H85" s="164">
        <v>41026</v>
      </c>
      <c r="I85" s="154" t="s">
        <v>113</v>
      </c>
      <c r="J85" s="154" t="s">
        <v>113</v>
      </c>
      <c r="K85" s="154" t="s">
        <v>113</v>
      </c>
      <c r="L85" s="154" t="s">
        <v>113</v>
      </c>
      <c r="M85" s="154" t="s">
        <v>113</v>
      </c>
      <c r="N85" s="162" t="s">
        <v>91</v>
      </c>
      <c r="O85" s="156">
        <v>1</v>
      </c>
      <c r="P85" s="157">
        <v>125000</v>
      </c>
      <c r="Q85" s="158" t="s">
        <v>157</v>
      </c>
      <c r="R85" s="159"/>
    </row>
    <row r="86" spans="1:18" ht="24.95" customHeight="1">
      <c r="A86" s="160" t="s">
        <v>414</v>
      </c>
      <c r="B86" s="296" t="s">
        <v>710</v>
      </c>
      <c r="C86" s="294" t="s">
        <v>487</v>
      </c>
      <c r="D86" s="161" t="s">
        <v>98</v>
      </c>
      <c r="E86" s="163" t="s">
        <v>113</v>
      </c>
      <c r="F86" s="161" t="s">
        <v>113</v>
      </c>
      <c r="G86" s="163" t="s">
        <v>113</v>
      </c>
      <c r="H86" s="164">
        <v>41026</v>
      </c>
      <c r="I86" s="154" t="s">
        <v>113</v>
      </c>
      <c r="J86" s="154" t="s">
        <v>113</v>
      </c>
      <c r="K86" s="154" t="s">
        <v>113</v>
      </c>
      <c r="L86" s="154" t="s">
        <v>113</v>
      </c>
      <c r="M86" s="154" t="s">
        <v>113</v>
      </c>
      <c r="N86" s="162" t="s">
        <v>91</v>
      </c>
      <c r="O86" s="156">
        <v>1</v>
      </c>
      <c r="P86" s="157">
        <v>125000</v>
      </c>
      <c r="Q86" s="158" t="s">
        <v>157</v>
      </c>
      <c r="R86" s="159"/>
    </row>
    <row r="87" spans="1:18" ht="24.95" customHeight="1">
      <c r="A87" s="160" t="s">
        <v>415</v>
      </c>
      <c r="B87" s="296" t="s">
        <v>710</v>
      </c>
      <c r="C87" s="294" t="s">
        <v>487</v>
      </c>
      <c r="D87" s="161" t="s">
        <v>98</v>
      </c>
      <c r="E87" s="163" t="s">
        <v>113</v>
      </c>
      <c r="F87" s="161" t="s">
        <v>113</v>
      </c>
      <c r="G87" s="163" t="s">
        <v>113</v>
      </c>
      <c r="H87" s="164">
        <v>41026</v>
      </c>
      <c r="I87" s="154" t="s">
        <v>113</v>
      </c>
      <c r="J87" s="154" t="s">
        <v>113</v>
      </c>
      <c r="K87" s="154" t="s">
        <v>113</v>
      </c>
      <c r="L87" s="154" t="s">
        <v>113</v>
      </c>
      <c r="M87" s="154" t="s">
        <v>113</v>
      </c>
      <c r="N87" s="162" t="s">
        <v>91</v>
      </c>
      <c r="O87" s="156">
        <v>1</v>
      </c>
      <c r="P87" s="157">
        <v>125000</v>
      </c>
      <c r="Q87" s="158" t="s">
        <v>157</v>
      </c>
      <c r="R87" s="159"/>
    </row>
    <row r="88" spans="1:18" ht="24.95" customHeight="1">
      <c r="A88" s="160" t="s">
        <v>416</v>
      </c>
      <c r="B88" s="296" t="s">
        <v>710</v>
      </c>
      <c r="C88" s="294" t="s">
        <v>487</v>
      </c>
      <c r="D88" s="161" t="s">
        <v>98</v>
      </c>
      <c r="E88" s="163" t="s">
        <v>113</v>
      </c>
      <c r="F88" s="161" t="s">
        <v>113</v>
      </c>
      <c r="G88" s="163" t="s">
        <v>113</v>
      </c>
      <c r="H88" s="164">
        <v>41026</v>
      </c>
      <c r="I88" s="154" t="s">
        <v>113</v>
      </c>
      <c r="J88" s="154" t="s">
        <v>113</v>
      </c>
      <c r="K88" s="154" t="s">
        <v>113</v>
      </c>
      <c r="L88" s="154" t="s">
        <v>113</v>
      </c>
      <c r="M88" s="154" t="s">
        <v>113</v>
      </c>
      <c r="N88" s="162" t="s">
        <v>91</v>
      </c>
      <c r="O88" s="156">
        <v>1</v>
      </c>
      <c r="P88" s="157">
        <v>125000</v>
      </c>
      <c r="Q88" s="158" t="s">
        <v>157</v>
      </c>
      <c r="R88" s="159"/>
    </row>
    <row r="89" spans="1:18" ht="24.95" customHeight="1">
      <c r="A89" s="160" t="s">
        <v>417</v>
      </c>
      <c r="B89" s="296" t="s">
        <v>710</v>
      </c>
      <c r="C89" s="294" t="s">
        <v>487</v>
      </c>
      <c r="D89" s="161" t="s">
        <v>98</v>
      </c>
      <c r="E89" s="163" t="s">
        <v>113</v>
      </c>
      <c r="F89" s="161" t="s">
        <v>113</v>
      </c>
      <c r="G89" s="163" t="s">
        <v>113</v>
      </c>
      <c r="H89" s="164">
        <v>41026</v>
      </c>
      <c r="I89" s="154" t="s">
        <v>113</v>
      </c>
      <c r="J89" s="154" t="s">
        <v>113</v>
      </c>
      <c r="K89" s="154" t="s">
        <v>113</v>
      </c>
      <c r="L89" s="154" t="s">
        <v>113</v>
      </c>
      <c r="M89" s="154" t="s">
        <v>113</v>
      </c>
      <c r="N89" s="162" t="s">
        <v>91</v>
      </c>
      <c r="O89" s="156">
        <v>1</v>
      </c>
      <c r="P89" s="157">
        <v>125000</v>
      </c>
      <c r="Q89" s="158" t="s">
        <v>157</v>
      </c>
      <c r="R89" s="159"/>
    </row>
    <row r="90" spans="1:18" ht="24.95" customHeight="1">
      <c r="A90" s="160" t="s">
        <v>418</v>
      </c>
      <c r="B90" s="296" t="s">
        <v>710</v>
      </c>
      <c r="C90" s="294" t="s">
        <v>487</v>
      </c>
      <c r="D90" s="161" t="s">
        <v>98</v>
      </c>
      <c r="E90" s="163" t="s">
        <v>113</v>
      </c>
      <c r="F90" s="161" t="s">
        <v>113</v>
      </c>
      <c r="G90" s="163" t="s">
        <v>113</v>
      </c>
      <c r="H90" s="164">
        <v>41026</v>
      </c>
      <c r="I90" s="154" t="s">
        <v>113</v>
      </c>
      <c r="J90" s="154" t="s">
        <v>113</v>
      </c>
      <c r="K90" s="154" t="s">
        <v>113</v>
      </c>
      <c r="L90" s="154" t="s">
        <v>113</v>
      </c>
      <c r="M90" s="154" t="s">
        <v>113</v>
      </c>
      <c r="N90" s="162" t="s">
        <v>91</v>
      </c>
      <c r="O90" s="156">
        <v>1</v>
      </c>
      <c r="P90" s="157">
        <v>125000</v>
      </c>
      <c r="Q90" s="158" t="s">
        <v>157</v>
      </c>
      <c r="R90" s="159"/>
    </row>
    <row r="91" spans="1:18" ht="24.95" customHeight="1">
      <c r="A91" s="160" t="s">
        <v>419</v>
      </c>
      <c r="B91" s="296" t="s">
        <v>710</v>
      </c>
      <c r="C91" s="294" t="s">
        <v>487</v>
      </c>
      <c r="D91" s="161" t="s">
        <v>98</v>
      </c>
      <c r="E91" s="163" t="s">
        <v>113</v>
      </c>
      <c r="F91" s="161" t="s">
        <v>113</v>
      </c>
      <c r="G91" s="163" t="s">
        <v>113</v>
      </c>
      <c r="H91" s="164">
        <v>41026</v>
      </c>
      <c r="I91" s="154" t="s">
        <v>113</v>
      </c>
      <c r="J91" s="154" t="s">
        <v>113</v>
      </c>
      <c r="K91" s="154" t="s">
        <v>113</v>
      </c>
      <c r="L91" s="154" t="s">
        <v>113</v>
      </c>
      <c r="M91" s="154" t="s">
        <v>113</v>
      </c>
      <c r="N91" s="162" t="s">
        <v>91</v>
      </c>
      <c r="O91" s="156">
        <v>1</v>
      </c>
      <c r="P91" s="157">
        <v>125000</v>
      </c>
      <c r="Q91" s="158" t="s">
        <v>157</v>
      </c>
      <c r="R91" s="159"/>
    </row>
    <row r="92" spans="1:18" ht="24.95" customHeight="1">
      <c r="A92" s="160" t="s">
        <v>420</v>
      </c>
      <c r="B92" s="296" t="s">
        <v>710</v>
      </c>
      <c r="C92" s="294" t="s">
        <v>487</v>
      </c>
      <c r="D92" s="161" t="s">
        <v>98</v>
      </c>
      <c r="E92" s="163" t="s">
        <v>113</v>
      </c>
      <c r="F92" s="161" t="s">
        <v>113</v>
      </c>
      <c r="G92" s="163" t="s">
        <v>113</v>
      </c>
      <c r="H92" s="164">
        <v>41026</v>
      </c>
      <c r="I92" s="154" t="s">
        <v>113</v>
      </c>
      <c r="J92" s="154" t="s">
        <v>113</v>
      </c>
      <c r="K92" s="154" t="s">
        <v>113</v>
      </c>
      <c r="L92" s="154" t="s">
        <v>113</v>
      </c>
      <c r="M92" s="154" t="s">
        <v>113</v>
      </c>
      <c r="N92" s="162" t="s">
        <v>91</v>
      </c>
      <c r="O92" s="156">
        <v>1</v>
      </c>
      <c r="P92" s="157">
        <v>125000</v>
      </c>
      <c r="Q92" s="158" t="s">
        <v>157</v>
      </c>
      <c r="R92" s="159"/>
    </row>
    <row r="93" spans="1:18" ht="24.95" customHeight="1">
      <c r="A93" s="160" t="s">
        <v>423</v>
      </c>
      <c r="B93" s="296" t="s">
        <v>710</v>
      </c>
      <c r="C93" s="294" t="s">
        <v>487</v>
      </c>
      <c r="D93" s="161" t="s">
        <v>98</v>
      </c>
      <c r="E93" s="163" t="s">
        <v>113</v>
      </c>
      <c r="F93" s="161" t="s">
        <v>113</v>
      </c>
      <c r="G93" s="163" t="s">
        <v>113</v>
      </c>
      <c r="H93" s="164">
        <v>41026</v>
      </c>
      <c r="I93" s="154" t="s">
        <v>113</v>
      </c>
      <c r="J93" s="154" t="s">
        <v>113</v>
      </c>
      <c r="K93" s="154" t="s">
        <v>113</v>
      </c>
      <c r="L93" s="154" t="s">
        <v>113</v>
      </c>
      <c r="M93" s="154" t="s">
        <v>113</v>
      </c>
      <c r="N93" s="162" t="s">
        <v>91</v>
      </c>
      <c r="O93" s="156">
        <v>1</v>
      </c>
      <c r="P93" s="157">
        <v>125000</v>
      </c>
      <c r="Q93" s="158" t="s">
        <v>157</v>
      </c>
      <c r="R93" s="159"/>
    </row>
    <row r="94" spans="1:18" ht="24.95" customHeight="1">
      <c r="A94" s="160" t="s">
        <v>424</v>
      </c>
      <c r="B94" s="296" t="s">
        <v>710</v>
      </c>
      <c r="C94" s="294" t="s">
        <v>487</v>
      </c>
      <c r="D94" s="161" t="s">
        <v>98</v>
      </c>
      <c r="E94" s="163" t="s">
        <v>113</v>
      </c>
      <c r="F94" s="161" t="s">
        <v>113</v>
      </c>
      <c r="G94" s="163" t="s">
        <v>113</v>
      </c>
      <c r="H94" s="164">
        <v>41026</v>
      </c>
      <c r="I94" s="154" t="s">
        <v>113</v>
      </c>
      <c r="J94" s="154" t="s">
        <v>113</v>
      </c>
      <c r="K94" s="154" t="s">
        <v>113</v>
      </c>
      <c r="L94" s="154" t="s">
        <v>113</v>
      </c>
      <c r="M94" s="154" t="s">
        <v>113</v>
      </c>
      <c r="N94" s="162" t="s">
        <v>91</v>
      </c>
      <c r="O94" s="156">
        <v>1</v>
      </c>
      <c r="P94" s="157">
        <v>125000</v>
      </c>
      <c r="Q94" s="158" t="s">
        <v>157</v>
      </c>
      <c r="R94" s="159"/>
    </row>
    <row r="95" spans="1:18" ht="24.95" customHeight="1">
      <c r="A95" s="160" t="s">
        <v>488</v>
      </c>
      <c r="B95" s="296" t="s">
        <v>710</v>
      </c>
      <c r="C95" s="294" t="s">
        <v>487</v>
      </c>
      <c r="D95" s="161" t="s">
        <v>98</v>
      </c>
      <c r="E95" s="163" t="s">
        <v>113</v>
      </c>
      <c r="F95" s="161" t="s">
        <v>113</v>
      </c>
      <c r="G95" s="163" t="s">
        <v>113</v>
      </c>
      <c r="H95" s="164">
        <v>41026</v>
      </c>
      <c r="I95" s="154" t="s">
        <v>113</v>
      </c>
      <c r="J95" s="154" t="s">
        <v>113</v>
      </c>
      <c r="K95" s="154" t="s">
        <v>113</v>
      </c>
      <c r="L95" s="154" t="s">
        <v>113</v>
      </c>
      <c r="M95" s="154" t="s">
        <v>113</v>
      </c>
      <c r="N95" s="162" t="s">
        <v>91</v>
      </c>
      <c r="O95" s="156">
        <v>1</v>
      </c>
      <c r="P95" s="157">
        <v>125000</v>
      </c>
      <c r="Q95" s="158" t="s">
        <v>157</v>
      </c>
      <c r="R95" s="159"/>
    </row>
    <row r="96" spans="1:18" ht="24.95" customHeight="1">
      <c r="A96" s="160" t="s">
        <v>489</v>
      </c>
      <c r="B96" s="296" t="s">
        <v>710</v>
      </c>
      <c r="C96" s="294" t="s">
        <v>487</v>
      </c>
      <c r="D96" s="161" t="s">
        <v>98</v>
      </c>
      <c r="E96" s="163" t="s">
        <v>113</v>
      </c>
      <c r="F96" s="161" t="s">
        <v>113</v>
      </c>
      <c r="G96" s="163" t="s">
        <v>113</v>
      </c>
      <c r="H96" s="164">
        <v>41026</v>
      </c>
      <c r="I96" s="154" t="s">
        <v>113</v>
      </c>
      <c r="J96" s="154" t="s">
        <v>113</v>
      </c>
      <c r="K96" s="154" t="s">
        <v>113</v>
      </c>
      <c r="L96" s="154" t="s">
        <v>113</v>
      </c>
      <c r="M96" s="154" t="s">
        <v>113</v>
      </c>
      <c r="N96" s="162" t="s">
        <v>91</v>
      </c>
      <c r="O96" s="156">
        <v>1</v>
      </c>
      <c r="P96" s="157">
        <v>125000</v>
      </c>
      <c r="Q96" s="158" t="s">
        <v>157</v>
      </c>
      <c r="R96" s="159"/>
    </row>
    <row r="97" spans="1:20" ht="24.95" customHeight="1">
      <c r="A97" s="160" t="s">
        <v>490</v>
      </c>
      <c r="B97" s="296" t="s">
        <v>710</v>
      </c>
      <c r="C97" s="294" t="s">
        <v>487</v>
      </c>
      <c r="D97" s="161" t="s">
        <v>98</v>
      </c>
      <c r="E97" s="163" t="s">
        <v>113</v>
      </c>
      <c r="F97" s="161" t="s">
        <v>113</v>
      </c>
      <c r="G97" s="163" t="s">
        <v>113</v>
      </c>
      <c r="H97" s="164">
        <v>41026</v>
      </c>
      <c r="I97" s="154" t="s">
        <v>113</v>
      </c>
      <c r="J97" s="154" t="s">
        <v>113</v>
      </c>
      <c r="K97" s="154" t="s">
        <v>113</v>
      </c>
      <c r="L97" s="154" t="s">
        <v>113</v>
      </c>
      <c r="M97" s="154" t="s">
        <v>113</v>
      </c>
      <c r="N97" s="162" t="s">
        <v>91</v>
      </c>
      <c r="O97" s="156">
        <v>1</v>
      </c>
      <c r="P97" s="157">
        <v>125000</v>
      </c>
      <c r="Q97" s="158" t="s">
        <v>157</v>
      </c>
      <c r="R97" s="159"/>
    </row>
    <row r="98" spans="1:20" ht="24.95" customHeight="1">
      <c r="A98" s="160" t="s">
        <v>491</v>
      </c>
      <c r="B98" s="296" t="s">
        <v>710</v>
      </c>
      <c r="C98" s="294" t="s">
        <v>487</v>
      </c>
      <c r="D98" s="161" t="s">
        <v>98</v>
      </c>
      <c r="E98" s="163" t="s">
        <v>113</v>
      </c>
      <c r="F98" s="161" t="s">
        <v>113</v>
      </c>
      <c r="G98" s="163" t="s">
        <v>113</v>
      </c>
      <c r="H98" s="164">
        <v>41026</v>
      </c>
      <c r="I98" s="154" t="s">
        <v>113</v>
      </c>
      <c r="J98" s="154" t="s">
        <v>113</v>
      </c>
      <c r="K98" s="154" t="s">
        <v>113</v>
      </c>
      <c r="L98" s="154" t="s">
        <v>113</v>
      </c>
      <c r="M98" s="154" t="s">
        <v>113</v>
      </c>
      <c r="N98" s="162" t="s">
        <v>91</v>
      </c>
      <c r="O98" s="156">
        <v>1</v>
      </c>
      <c r="P98" s="157">
        <v>125000</v>
      </c>
      <c r="Q98" s="158" t="s">
        <v>157</v>
      </c>
      <c r="R98" s="159"/>
    </row>
    <row r="99" spans="1:20" ht="24.95" customHeight="1">
      <c r="A99" s="160" t="s">
        <v>492</v>
      </c>
      <c r="B99" s="296" t="s">
        <v>710</v>
      </c>
      <c r="C99" s="294" t="s">
        <v>487</v>
      </c>
      <c r="D99" s="161" t="s">
        <v>98</v>
      </c>
      <c r="E99" s="163" t="s">
        <v>113</v>
      </c>
      <c r="F99" s="161" t="s">
        <v>113</v>
      </c>
      <c r="G99" s="163" t="s">
        <v>113</v>
      </c>
      <c r="H99" s="164">
        <v>41026</v>
      </c>
      <c r="I99" s="154" t="s">
        <v>113</v>
      </c>
      <c r="J99" s="154" t="s">
        <v>113</v>
      </c>
      <c r="K99" s="154" t="s">
        <v>113</v>
      </c>
      <c r="L99" s="154" t="s">
        <v>113</v>
      </c>
      <c r="M99" s="154" t="s">
        <v>113</v>
      </c>
      <c r="N99" s="162" t="s">
        <v>91</v>
      </c>
      <c r="O99" s="156">
        <v>1</v>
      </c>
      <c r="P99" s="157">
        <v>125000</v>
      </c>
      <c r="Q99" s="158" t="s">
        <v>157</v>
      </c>
      <c r="R99" s="159"/>
    </row>
    <row r="100" spans="1:20" ht="24.95" customHeight="1">
      <c r="A100" s="160" t="s">
        <v>493</v>
      </c>
      <c r="B100" s="296" t="s">
        <v>710</v>
      </c>
      <c r="C100" s="294" t="s">
        <v>487</v>
      </c>
      <c r="D100" s="161" t="s">
        <v>98</v>
      </c>
      <c r="E100" s="163" t="s">
        <v>113</v>
      </c>
      <c r="F100" s="161" t="s">
        <v>113</v>
      </c>
      <c r="G100" s="163" t="s">
        <v>113</v>
      </c>
      <c r="H100" s="164">
        <v>41026</v>
      </c>
      <c r="I100" s="154" t="s">
        <v>113</v>
      </c>
      <c r="J100" s="154" t="s">
        <v>113</v>
      </c>
      <c r="K100" s="154" t="s">
        <v>113</v>
      </c>
      <c r="L100" s="154" t="s">
        <v>113</v>
      </c>
      <c r="M100" s="154" t="s">
        <v>113</v>
      </c>
      <c r="N100" s="162" t="s">
        <v>91</v>
      </c>
      <c r="O100" s="156">
        <v>1</v>
      </c>
      <c r="P100" s="157">
        <v>125000</v>
      </c>
      <c r="Q100" s="158" t="s">
        <v>157</v>
      </c>
      <c r="R100" s="159"/>
    </row>
    <row r="101" spans="1:20" ht="24.95" customHeight="1">
      <c r="A101" s="160" t="s">
        <v>494</v>
      </c>
      <c r="B101" s="296" t="s">
        <v>710</v>
      </c>
      <c r="C101" s="294" t="s">
        <v>487</v>
      </c>
      <c r="D101" s="161" t="s">
        <v>98</v>
      </c>
      <c r="E101" s="163" t="s">
        <v>113</v>
      </c>
      <c r="F101" s="161" t="s">
        <v>113</v>
      </c>
      <c r="G101" s="163" t="s">
        <v>113</v>
      </c>
      <c r="H101" s="164">
        <v>41026</v>
      </c>
      <c r="I101" s="154" t="s">
        <v>113</v>
      </c>
      <c r="J101" s="154" t="s">
        <v>113</v>
      </c>
      <c r="K101" s="154" t="s">
        <v>113</v>
      </c>
      <c r="L101" s="154" t="s">
        <v>113</v>
      </c>
      <c r="M101" s="154" t="s">
        <v>113</v>
      </c>
      <c r="N101" s="162" t="s">
        <v>91</v>
      </c>
      <c r="O101" s="156">
        <v>1</v>
      </c>
      <c r="P101" s="157">
        <v>125000</v>
      </c>
      <c r="Q101" s="158" t="s">
        <v>157</v>
      </c>
      <c r="R101" s="159"/>
    </row>
    <row r="102" spans="1:20" ht="24.95" customHeight="1">
      <c r="A102" s="160" t="s">
        <v>495</v>
      </c>
      <c r="B102" s="296" t="s">
        <v>710</v>
      </c>
      <c r="C102" s="294" t="s">
        <v>487</v>
      </c>
      <c r="D102" s="161" t="s">
        <v>98</v>
      </c>
      <c r="E102" s="163" t="s">
        <v>113</v>
      </c>
      <c r="F102" s="161" t="s">
        <v>113</v>
      </c>
      <c r="G102" s="163" t="s">
        <v>113</v>
      </c>
      <c r="H102" s="164">
        <v>41026</v>
      </c>
      <c r="I102" s="154" t="s">
        <v>113</v>
      </c>
      <c r="J102" s="154" t="s">
        <v>113</v>
      </c>
      <c r="K102" s="154" t="s">
        <v>113</v>
      </c>
      <c r="L102" s="154" t="s">
        <v>113</v>
      </c>
      <c r="M102" s="154" t="s">
        <v>113</v>
      </c>
      <c r="N102" s="162" t="s">
        <v>91</v>
      </c>
      <c r="O102" s="156">
        <v>1</v>
      </c>
      <c r="P102" s="157">
        <v>125000</v>
      </c>
      <c r="Q102" s="158" t="s">
        <v>157</v>
      </c>
      <c r="R102" s="159"/>
    </row>
    <row r="103" spans="1:20" ht="24.95" customHeight="1">
      <c r="A103" s="160" t="s">
        <v>496</v>
      </c>
      <c r="B103" s="296" t="s">
        <v>710</v>
      </c>
      <c r="C103" s="294" t="s">
        <v>487</v>
      </c>
      <c r="D103" s="161" t="s">
        <v>98</v>
      </c>
      <c r="E103" s="163" t="s">
        <v>113</v>
      </c>
      <c r="F103" s="161" t="s">
        <v>113</v>
      </c>
      <c r="G103" s="163" t="s">
        <v>113</v>
      </c>
      <c r="H103" s="164">
        <v>41026</v>
      </c>
      <c r="I103" s="154" t="s">
        <v>113</v>
      </c>
      <c r="J103" s="154" t="s">
        <v>113</v>
      </c>
      <c r="K103" s="154" t="s">
        <v>113</v>
      </c>
      <c r="L103" s="154" t="s">
        <v>113</v>
      </c>
      <c r="M103" s="154" t="s">
        <v>113</v>
      </c>
      <c r="N103" s="162" t="s">
        <v>91</v>
      </c>
      <c r="O103" s="156">
        <v>1</v>
      </c>
      <c r="P103" s="157">
        <v>125000</v>
      </c>
      <c r="Q103" s="158" t="s">
        <v>157</v>
      </c>
      <c r="R103" s="159"/>
    </row>
    <row r="104" spans="1:20" ht="24.95" customHeight="1">
      <c r="A104" s="160" t="s">
        <v>497</v>
      </c>
      <c r="B104" s="296" t="s">
        <v>702</v>
      </c>
      <c r="C104" s="294" t="s">
        <v>498</v>
      </c>
      <c r="D104" s="161" t="s">
        <v>499</v>
      </c>
      <c r="E104" s="163" t="s">
        <v>500</v>
      </c>
      <c r="F104" s="161" t="s">
        <v>113</v>
      </c>
      <c r="G104" s="163" t="s">
        <v>120</v>
      </c>
      <c r="H104" s="164">
        <v>41785</v>
      </c>
      <c r="I104" s="154" t="s">
        <v>113</v>
      </c>
      <c r="J104" s="154" t="s">
        <v>113</v>
      </c>
      <c r="K104" s="154" t="s">
        <v>113</v>
      </c>
      <c r="L104" s="154" t="s">
        <v>113</v>
      </c>
      <c r="M104" s="154" t="s">
        <v>113</v>
      </c>
      <c r="N104" s="161" t="s">
        <v>91</v>
      </c>
      <c r="O104" s="156">
        <v>1</v>
      </c>
      <c r="P104" s="157">
        <v>400000</v>
      </c>
      <c r="Q104" s="158" t="s">
        <v>157</v>
      </c>
      <c r="R104" s="159"/>
      <c r="T104" s="42"/>
    </row>
    <row r="105" spans="1:20" ht="24.95" customHeight="1">
      <c r="A105" s="160" t="s">
        <v>501</v>
      </c>
      <c r="B105" s="296" t="s">
        <v>702</v>
      </c>
      <c r="C105" s="294" t="s">
        <v>498</v>
      </c>
      <c r="D105" s="161" t="s">
        <v>499</v>
      </c>
      <c r="E105" s="163" t="s">
        <v>500</v>
      </c>
      <c r="F105" s="161" t="s">
        <v>113</v>
      </c>
      <c r="G105" s="163" t="s">
        <v>120</v>
      </c>
      <c r="H105" s="164">
        <v>41785</v>
      </c>
      <c r="I105" s="154" t="s">
        <v>113</v>
      </c>
      <c r="J105" s="154" t="s">
        <v>113</v>
      </c>
      <c r="K105" s="154" t="s">
        <v>113</v>
      </c>
      <c r="L105" s="154" t="s">
        <v>113</v>
      </c>
      <c r="M105" s="154" t="s">
        <v>113</v>
      </c>
      <c r="N105" s="161" t="s">
        <v>91</v>
      </c>
      <c r="O105" s="156">
        <v>1</v>
      </c>
      <c r="P105" s="157">
        <v>400000</v>
      </c>
      <c r="Q105" s="158" t="s">
        <v>157</v>
      </c>
      <c r="R105" s="159"/>
    </row>
    <row r="106" spans="1:20" ht="24.95" customHeight="1">
      <c r="A106" s="160" t="s">
        <v>502</v>
      </c>
      <c r="B106" s="296" t="s">
        <v>702</v>
      </c>
      <c r="C106" s="294" t="s">
        <v>498</v>
      </c>
      <c r="D106" s="161" t="s">
        <v>499</v>
      </c>
      <c r="E106" s="163" t="s">
        <v>500</v>
      </c>
      <c r="F106" s="161" t="s">
        <v>113</v>
      </c>
      <c r="G106" s="163" t="s">
        <v>120</v>
      </c>
      <c r="H106" s="164">
        <v>41785</v>
      </c>
      <c r="I106" s="154" t="s">
        <v>113</v>
      </c>
      <c r="J106" s="154" t="s">
        <v>113</v>
      </c>
      <c r="K106" s="154" t="s">
        <v>113</v>
      </c>
      <c r="L106" s="154" t="s">
        <v>113</v>
      </c>
      <c r="M106" s="154" t="s">
        <v>113</v>
      </c>
      <c r="N106" s="161" t="s">
        <v>91</v>
      </c>
      <c r="O106" s="156">
        <v>1</v>
      </c>
      <c r="P106" s="157">
        <v>400000</v>
      </c>
      <c r="Q106" s="158" t="s">
        <v>157</v>
      </c>
      <c r="R106" s="159"/>
    </row>
    <row r="107" spans="1:20" ht="24.95" customHeight="1">
      <c r="A107" s="160" t="s">
        <v>503</v>
      </c>
      <c r="B107" s="296" t="s">
        <v>702</v>
      </c>
      <c r="C107" s="294" t="s">
        <v>498</v>
      </c>
      <c r="D107" s="161" t="s">
        <v>499</v>
      </c>
      <c r="E107" s="163" t="s">
        <v>500</v>
      </c>
      <c r="F107" s="161" t="s">
        <v>113</v>
      </c>
      <c r="G107" s="163" t="s">
        <v>120</v>
      </c>
      <c r="H107" s="164">
        <v>41785</v>
      </c>
      <c r="I107" s="154" t="s">
        <v>113</v>
      </c>
      <c r="J107" s="154" t="s">
        <v>113</v>
      </c>
      <c r="K107" s="154" t="s">
        <v>113</v>
      </c>
      <c r="L107" s="154" t="s">
        <v>113</v>
      </c>
      <c r="M107" s="154" t="s">
        <v>113</v>
      </c>
      <c r="N107" s="161" t="s">
        <v>91</v>
      </c>
      <c r="O107" s="156">
        <v>1</v>
      </c>
      <c r="P107" s="157">
        <v>400000</v>
      </c>
      <c r="Q107" s="158" t="s">
        <v>157</v>
      </c>
      <c r="R107" s="159"/>
    </row>
    <row r="108" spans="1:20" ht="24.95" customHeight="1">
      <c r="A108" s="160" t="s">
        <v>504</v>
      </c>
      <c r="B108" s="296" t="s">
        <v>702</v>
      </c>
      <c r="C108" s="294" t="s">
        <v>498</v>
      </c>
      <c r="D108" s="161" t="s">
        <v>499</v>
      </c>
      <c r="E108" s="163" t="s">
        <v>500</v>
      </c>
      <c r="F108" s="161" t="s">
        <v>113</v>
      </c>
      <c r="G108" s="163" t="s">
        <v>120</v>
      </c>
      <c r="H108" s="164">
        <v>41785</v>
      </c>
      <c r="I108" s="154" t="s">
        <v>113</v>
      </c>
      <c r="J108" s="154" t="s">
        <v>113</v>
      </c>
      <c r="K108" s="154" t="s">
        <v>113</v>
      </c>
      <c r="L108" s="154" t="s">
        <v>113</v>
      </c>
      <c r="M108" s="154" t="s">
        <v>113</v>
      </c>
      <c r="N108" s="161" t="s">
        <v>91</v>
      </c>
      <c r="O108" s="156">
        <v>1</v>
      </c>
      <c r="P108" s="157">
        <v>400000</v>
      </c>
      <c r="Q108" s="158" t="s">
        <v>157</v>
      </c>
      <c r="R108" s="159"/>
    </row>
    <row r="109" spans="1:20" ht="24.95" customHeight="1">
      <c r="A109" s="160" t="s">
        <v>505</v>
      </c>
      <c r="B109" s="296" t="s">
        <v>702</v>
      </c>
      <c r="C109" s="294" t="s">
        <v>498</v>
      </c>
      <c r="D109" s="161" t="s">
        <v>499</v>
      </c>
      <c r="E109" s="163" t="s">
        <v>500</v>
      </c>
      <c r="F109" s="161" t="s">
        <v>113</v>
      </c>
      <c r="G109" s="163" t="s">
        <v>120</v>
      </c>
      <c r="H109" s="164">
        <v>41785</v>
      </c>
      <c r="I109" s="154" t="s">
        <v>113</v>
      </c>
      <c r="J109" s="154" t="s">
        <v>113</v>
      </c>
      <c r="K109" s="154" t="s">
        <v>113</v>
      </c>
      <c r="L109" s="154" t="s">
        <v>113</v>
      </c>
      <c r="M109" s="154" t="s">
        <v>113</v>
      </c>
      <c r="N109" s="161" t="s">
        <v>91</v>
      </c>
      <c r="O109" s="156">
        <v>1</v>
      </c>
      <c r="P109" s="157">
        <v>400000</v>
      </c>
      <c r="Q109" s="158" t="s">
        <v>157</v>
      </c>
      <c r="R109" s="159"/>
    </row>
    <row r="110" spans="1:20" ht="24.95" customHeight="1">
      <c r="A110" s="160" t="s">
        <v>506</v>
      </c>
      <c r="B110" s="296" t="s">
        <v>702</v>
      </c>
      <c r="C110" s="294" t="s">
        <v>498</v>
      </c>
      <c r="D110" s="161" t="s">
        <v>499</v>
      </c>
      <c r="E110" s="163" t="s">
        <v>500</v>
      </c>
      <c r="F110" s="161" t="s">
        <v>113</v>
      </c>
      <c r="G110" s="163" t="s">
        <v>120</v>
      </c>
      <c r="H110" s="164">
        <v>41785</v>
      </c>
      <c r="I110" s="154" t="s">
        <v>113</v>
      </c>
      <c r="J110" s="154" t="s">
        <v>113</v>
      </c>
      <c r="K110" s="154" t="s">
        <v>113</v>
      </c>
      <c r="L110" s="154" t="s">
        <v>113</v>
      </c>
      <c r="M110" s="154" t="s">
        <v>113</v>
      </c>
      <c r="N110" s="161" t="s">
        <v>91</v>
      </c>
      <c r="O110" s="156">
        <v>1</v>
      </c>
      <c r="P110" s="157">
        <v>400000</v>
      </c>
      <c r="Q110" s="158" t="s">
        <v>157</v>
      </c>
      <c r="R110" s="159"/>
    </row>
    <row r="111" spans="1:20" ht="24.95" customHeight="1">
      <c r="A111" s="160" t="s">
        <v>507</v>
      </c>
      <c r="B111" s="296" t="s">
        <v>702</v>
      </c>
      <c r="C111" s="294" t="s">
        <v>498</v>
      </c>
      <c r="D111" s="161" t="s">
        <v>499</v>
      </c>
      <c r="E111" s="163" t="s">
        <v>500</v>
      </c>
      <c r="F111" s="161" t="s">
        <v>113</v>
      </c>
      <c r="G111" s="163" t="s">
        <v>120</v>
      </c>
      <c r="H111" s="164">
        <v>41785</v>
      </c>
      <c r="I111" s="154" t="s">
        <v>113</v>
      </c>
      <c r="J111" s="154" t="s">
        <v>113</v>
      </c>
      <c r="K111" s="154" t="s">
        <v>113</v>
      </c>
      <c r="L111" s="154" t="s">
        <v>113</v>
      </c>
      <c r="M111" s="154" t="s">
        <v>113</v>
      </c>
      <c r="N111" s="161" t="s">
        <v>91</v>
      </c>
      <c r="O111" s="156">
        <v>1</v>
      </c>
      <c r="P111" s="157">
        <v>400000</v>
      </c>
      <c r="Q111" s="158" t="s">
        <v>157</v>
      </c>
      <c r="R111" s="159"/>
    </row>
    <row r="112" spans="1:20" ht="24.95" customHeight="1">
      <c r="A112" s="160" t="s">
        <v>508</v>
      </c>
      <c r="B112" s="296" t="s">
        <v>702</v>
      </c>
      <c r="C112" s="294" t="s">
        <v>498</v>
      </c>
      <c r="D112" s="161" t="s">
        <v>499</v>
      </c>
      <c r="E112" s="163" t="s">
        <v>500</v>
      </c>
      <c r="F112" s="161" t="s">
        <v>113</v>
      </c>
      <c r="G112" s="163" t="s">
        <v>120</v>
      </c>
      <c r="H112" s="164">
        <v>41785</v>
      </c>
      <c r="I112" s="154" t="s">
        <v>113</v>
      </c>
      <c r="J112" s="154" t="s">
        <v>113</v>
      </c>
      <c r="K112" s="154" t="s">
        <v>113</v>
      </c>
      <c r="L112" s="154" t="s">
        <v>113</v>
      </c>
      <c r="M112" s="154" t="s">
        <v>113</v>
      </c>
      <c r="N112" s="161" t="s">
        <v>91</v>
      </c>
      <c r="O112" s="156">
        <v>1</v>
      </c>
      <c r="P112" s="157">
        <v>400000</v>
      </c>
      <c r="Q112" s="158" t="s">
        <v>157</v>
      </c>
      <c r="R112" s="159"/>
    </row>
    <row r="113" spans="1:20" ht="24.95" customHeight="1">
      <c r="A113" s="160" t="s">
        <v>509</v>
      </c>
      <c r="B113" s="296" t="s">
        <v>702</v>
      </c>
      <c r="C113" s="294" t="s">
        <v>498</v>
      </c>
      <c r="D113" s="161" t="s">
        <v>499</v>
      </c>
      <c r="E113" s="163" t="s">
        <v>500</v>
      </c>
      <c r="F113" s="161" t="s">
        <v>113</v>
      </c>
      <c r="G113" s="163" t="s">
        <v>120</v>
      </c>
      <c r="H113" s="164">
        <v>41785</v>
      </c>
      <c r="I113" s="154" t="s">
        <v>113</v>
      </c>
      <c r="J113" s="154" t="s">
        <v>113</v>
      </c>
      <c r="K113" s="154" t="s">
        <v>113</v>
      </c>
      <c r="L113" s="154" t="s">
        <v>113</v>
      </c>
      <c r="M113" s="154" t="s">
        <v>113</v>
      </c>
      <c r="N113" s="161" t="s">
        <v>91</v>
      </c>
      <c r="O113" s="156">
        <v>1</v>
      </c>
      <c r="P113" s="157">
        <v>400000</v>
      </c>
      <c r="Q113" s="158" t="s">
        <v>157</v>
      </c>
      <c r="R113" s="159"/>
    </row>
    <row r="114" spans="1:20" ht="24.95" customHeight="1">
      <c r="A114" s="160" t="s">
        <v>510</v>
      </c>
      <c r="B114" s="296" t="s">
        <v>702</v>
      </c>
      <c r="C114" s="294" t="s">
        <v>498</v>
      </c>
      <c r="D114" s="161" t="s">
        <v>499</v>
      </c>
      <c r="E114" s="163" t="s">
        <v>500</v>
      </c>
      <c r="F114" s="161" t="s">
        <v>113</v>
      </c>
      <c r="G114" s="163" t="s">
        <v>120</v>
      </c>
      <c r="H114" s="164">
        <v>41785</v>
      </c>
      <c r="I114" s="154" t="s">
        <v>113</v>
      </c>
      <c r="J114" s="154" t="s">
        <v>113</v>
      </c>
      <c r="K114" s="154" t="s">
        <v>113</v>
      </c>
      <c r="L114" s="154" t="s">
        <v>113</v>
      </c>
      <c r="M114" s="154" t="s">
        <v>113</v>
      </c>
      <c r="N114" s="161" t="s">
        <v>91</v>
      </c>
      <c r="O114" s="156">
        <v>1</v>
      </c>
      <c r="P114" s="157">
        <v>400000</v>
      </c>
      <c r="Q114" s="158" t="s">
        <v>157</v>
      </c>
      <c r="R114" s="159"/>
    </row>
    <row r="115" spans="1:20" ht="24.95" customHeight="1">
      <c r="A115" s="160" t="s">
        <v>511</v>
      </c>
      <c r="B115" s="296" t="s">
        <v>702</v>
      </c>
      <c r="C115" s="294" t="s">
        <v>498</v>
      </c>
      <c r="D115" s="161" t="s">
        <v>499</v>
      </c>
      <c r="E115" s="163" t="s">
        <v>500</v>
      </c>
      <c r="F115" s="161" t="s">
        <v>113</v>
      </c>
      <c r="G115" s="163" t="s">
        <v>120</v>
      </c>
      <c r="H115" s="164">
        <v>41785</v>
      </c>
      <c r="I115" s="154" t="s">
        <v>113</v>
      </c>
      <c r="J115" s="154" t="s">
        <v>113</v>
      </c>
      <c r="K115" s="154" t="s">
        <v>113</v>
      </c>
      <c r="L115" s="154" t="s">
        <v>113</v>
      </c>
      <c r="M115" s="154" t="s">
        <v>113</v>
      </c>
      <c r="N115" s="161" t="s">
        <v>91</v>
      </c>
      <c r="O115" s="156">
        <v>1</v>
      </c>
      <c r="P115" s="157">
        <v>400000</v>
      </c>
      <c r="Q115" s="158" t="s">
        <v>157</v>
      </c>
      <c r="R115" s="159"/>
    </row>
    <row r="116" spans="1:20" ht="24.95" customHeight="1">
      <c r="A116" s="160" t="s">
        <v>512</v>
      </c>
      <c r="B116" s="296" t="s">
        <v>702</v>
      </c>
      <c r="C116" s="294" t="s">
        <v>498</v>
      </c>
      <c r="D116" s="161" t="s">
        <v>499</v>
      </c>
      <c r="E116" s="163" t="s">
        <v>500</v>
      </c>
      <c r="F116" s="161" t="s">
        <v>113</v>
      </c>
      <c r="G116" s="163" t="s">
        <v>120</v>
      </c>
      <c r="H116" s="164">
        <v>41785</v>
      </c>
      <c r="I116" s="154" t="s">
        <v>113</v>
      </c>
      <c r="J116" s="154" t="s">
        <v>113</v>
      </c>
      <c r="K116" s="154" t="s">
        <v>113</v>
      </c>
      <c r="L116" s="154" t="s">
        <v>113</v>
      </c>
      <c r="M116" s="154" t="s">
        <v>113</v>
      </c>
      <c r="N116" s="161" t="s">
        <v>91</v>
      </c>
      <c r="O116" s="156">
        <v>1</v>
      </c>
      <c r="P116" s="157">
        <v>400000</v>
      </c>
      <c r="Q116" s="158" t="s">
        <v>157</v>
      </c>
      <c r="R116" s="159"/>
    </row>
    <row r="117" spans="1:20" ht="24.95" customHeight="1">
      <c r="A117" s="160" t="s">
        <v>513</v>
      </c>
      <c r="B117" s="296" t="s">
        <v>702</v>
      </c>
      <c r="C117" s="294" t="s">
        <v>498</v>
      </c>
      <c r="D117" s="161" t="s">
        <v>499</v>
      </c>
      <c r="E117" s="163" t="s">
        <v>500</v>
      </c>
      <c r="F117" s="161" t="s">
        <v>113</v>
      </c>
      <c r="G117" s="163" t="s">
        <v>120</v>
      </c>
      <c r="H117" s="164">
        <v>41785</v>
      </c>
      <c r="I117" s="154" t="s">
        <v>113</v>
      </c>
      <c r="J117" s="154" t="s">
        <v>113</v>
      </c>
      <c r="K117" s="154" t="s">
        <v>113</v>
      </c>
      <c r="L117" s="154" t="s">
        <v>113</v>
      </c>
      <c r="M117" s="154" t="s">
        <v>113</v>
      </c>
      <c r="N117" s="161" t="s">
        <v>91</v>
      </c>
      <c r="O117" s="156">
        <v>1</v>
      </c>
      <c r="P117" s="157">
        <v>400000</v>
      </c>
      <c r="Q117" s="158" t="s">
        <v>157</v>
      </c>
      <c r="R117" s="159"/>
    </row>
    <row r="118" spans="1:20" ht="24.95" customHeight="1">
      <c r="A118" s="160" t="s">
        <v>514</v>
      </c>
      <c r="B118" s="296" t="s">
        <v>702</v>
      </c>
      <c r="C118" s="294" t="s">
        <v>498</v>
      </c>
      <c r="D118" s="161" t="s">
        <v>499</v>
      </c>
      <c r="E118" s="163" t="s">
        <v>500</v>
      </c>
      <c r="F118" s="161" t="s">
        <v>113</v>
      </c>
      <c r="G118" s="163" t="s">
        <v>120</v>
      </c>
      <c r="H118" s="164">
        <v>41785</v>
      </c>
      <c r="I118" s="154" t="s">
        <v>113</v>
      </c>
      <c r="J118" s="154" t="s">
        <v>113</v>
      </c>
      <c r="K118" s="154" t="s">
        <v>113</v>
      </c>
      <c r="L118" s="154" t="s">
        <v>113</v>
      </c>
      <c r="M118" s="154" t="s">
        <v>113</v>
      </c>
      <c r="N118" s="161" t="s">
        <v>91</v>
      </c>
      <c r="O118" s="156">
        <v>1</v>
      </c>
      <c r="P118" s="157">
        <v>400000</v>
      </c>
      <c r="Q118" s="158" t="s">
        <v>157</v>
      </c>
      <c r="R118" s="159"/>
    </row>
    <row r="119" spans="1:20" ht="24.95" customHeight="1">
      <c r="A119" s="160" t="s">
        <v>515</v>
      </c>
      <c r="B119" s="296" t="s">
        <v>702</v>
      </c>
      <c r="C119" s="294" t="s">
        <v>498</v>
      </c>
      <c r="D119" s="161" t="s">
        <v>499</v>
      </c>
      <c r="E119" s="163" t="s">
        <v>500</v>
      </c>
      <c r="F119" s="161" t="s">
        <v>113</v>
      </c>
      <c r="G119" s="163" t="s">
        <v>120</v>
      </c>
      <c r="H119" s="164">
        <v>41785</v>
      </c>
      <c r="I119" s="154" t="s">
        <v>113</v>
      </c>
      <c r="J119" s="154" t="s">
        <v>113</v>
      </c>
      <c r="K119" s="154" t="s">
        <v>113</v>
      </c>
      <c r="L119" s="154" t="s">
        <v>113</v>
      </c>
      <c r="M119" s="154" t="s">
        <v>113</v>
      </c>
      <c r="N119" s="161" t="s">
        <v>91</v>
      </c>
      <c r="O119" s="156">
        <v>1</v>
      </c>
      <c r="P119" s="157">
        <v>400000</v>
      </c>
      <c r="Q119" s="158" t="s">
        <v>157</v>
      </c>
      <c r="R119" s="159"/>
    </row>
    <row r="120" spans="1:20" ht="24.95" customHeight="1">
      <c r="A120" s="160" t="s">
        <v>516</v>
      </c>
      <c r="B120" s="296" t="s">
        <v>702</v>
      </c>
      <c r="C120" s="294" t="s">
        <v>498</v>
      </c>
      <c r="D120" s="161" t="s">
        <v>499</v>
      </c>
      <c r="E120" s="163" t="s">
        <v>500</v>
      </c>
      <c r="F120" s="161" t="s">
        <v>113</v>
      </c>
      <c r="G120" s="163" t="s">
        <v>120</v>
      </c>
      <c r="H120" s="164">
        <v>41785</v>
      </c>
      <c r="I120" s="154" t="s">
        <v>113</v>
      </c>
      <c r="J120" s="154" t="s">
        <v>113</v>
      </c>
      <c r="K120" s="154" t="s">
        <v>113</v>
      </c>
      <c r="L120" s="154" t="s">
        <v>113</v>
      </c>
      <c r="M120" s="154" t="s">
        <v>113</v>
      </c>
      <c r="N120" s="161" t="s">
        <v>91</v>
      </c>
      <c r="O120" s="156">
        <v>1</v>
      </c>
      <c r="P120" s="157">
        <v>400000</v>
      </c>
      <c r="Q120" s="158" t="s">
        <v>157</v>
      </c>
      <c r="R120" s="159"/>
    </row>
    <row r="121" spans="1:20" ht="24.95" customHeight="1">
      <c r="A121" s="160" t="s">
        <v>517</v>
      </c>
      <c r="B121" s="296" t="s">
        <v>702</v>
      </c>
      <c r="C121" s="294" t="s">
        <v>498</v>
      </c>
      <c r="D121" s="161" t="s">
        <v>499</v>
      </c>
      <c r="E121" s="163" t="s">
        <v>500</v>
      </c>
      <c r="F121" s="161" t="s">
        <v>113</v>
      </c>
      <c r="G121" s="163" t="s">
        <v>120</v>
      </c>
      <c r="H121" s="164">
        <v>41785</v>
      </c>
      <c r="I121" s="154" t="s">
        <v>113</v>
      </c>
      <c r="J121" s="154" t="s">
        <v>113</v>
      </c>
      <c r="K121" s="154" t="s">
        <v>113</v>
      </c>
      <c r="L121" s="154" t="s">
        <v>113</v>
      </c>
      <c r="M121" s="154" t="s">
        <v>113</v>
      </c>
      <c r="N121" s="161" t="s">
        <v>91</v>
      </c>
      <c r="O121" s="156">
        <v>1</v>
      </c>
      <c r="P121" s="157">
        <v>400000</v>
      </c>
      <c r="Q121" s="158" t="s">
        <v>157</v>
      </c>
      <c r="R121" s="159"/>
    </row>
    <row r="122" spans="1:20" ht="24.95" customHeight="1">
      <c r="A122" s="160" t="s">
        <v>518</v>
      </c>
      <c r="B122" s="296" t="s">
        <v>702</v>
      </c>
      <c r="C122" s="294" t="s">
        <v>498</v>
      </c>
      <c r="D122" s="161" t="s">
        <v>499</v>
      </c>
      <c r="E122" s="163" t="s">
        <v>500</v>
      </c>
      <c r="F122" s="161" t="s">
        <v>113</v>
      </c>
      <c r="G122" s="163" t="s">
        <v>120</v>
      </c>
      <c r="H122" s="164">
        <v>41785</v>
      </c>
      <c r="I122" s="154" t="s">
        <v>113</v>
      </c>
      <c r="J122" s="154" t="s">
        <v>113</v>
      </c>
      <c r="K122" s="154" t="s">
        <v>113</v>
      </c>
      <c r="L122" s="154" t="s">
        <v>113</v>
      </c>
      <c r="M122" s="154" t="s">
        <v>113</v>
      </c>
      <c r="N122" s="161" t="s">
        <v>91</v>
      </c>
      <c r="O122" s="156">
        <v>1</v>
      </c>
      <c r="P122" s="157">
        <v>400000</v>
      </c>
      <c r="Q122" s="158" t="s">
        <v>157</v>
      </c>
      <c r="R122" s="159"/>
    </row>
    <row r="123" spans="1:20" ht="24.95" customHeight="1">
      <c r="A123" s="160" t="s">
        <v>519</v>
      </c>
      <c r="B123" s="296" t="s">
        <v>702</v>
      </c>
      <c r="C123" s="294" t="s">
        <v>498</v>
      </c>
      <c r="D123" s="161" t="s">
        <v>499</v>
      </c>
      <c r="E123" s="163" t="s">
        <v>500</v>
      </c>
      <c r="F123" s="161" t="s">
        <v>113</v>
      </c>
      <c r="G123" s="163" t="s">
        <v>120</v>
      </c>
      <c r="H123" s="164">
        <v>41785</v>
      </c>
      <c r="I123" s="154" t="s">
        <v>113</v>
      </c>
      <c r="J123" s="154" t="s">
        <v>113</v>
      </c>
      <c r="K123" s="154" t="s">
        <v>113</v>
      </c>
      <c r="L123" s="154" t="s">
        <v>113</v>
      </c>
      <c r="M123" s="154" t="s">
        <v>113</v>
      </c>
      <c r="N123" s="161" t="s">
        <v>91</v>
      </c>
      <c r="O123" s="156">
        <v>1</v>
      </c>
      <c r="P123" s="157">
        <v>400000</v>
      </c>
      <c r="Q123" s="158" t="s">
        <v>157</v>
      </c>
      <c r="R123" s="159"/>
    </row>
    <row r="124" spans="1:20" ht="24.95" customHeight="1">
      <c r="A124" s="160" t="s">
        <v>520</v>
      </c>
      <c r="B124" s="296" t="s">
        <v>702</v>
      </c>
      <c r="C124" s="294" t="s">
        <v>498</v>
      </c>
      <c r="D124" s="161" t="s">
        <v>499</v>
      </c>
      <c r="E124" s="163" t="s">
        <v>500</v>
      </c>
      <c r="F124" s="161" t="s">
        <v>113</v>
      </c>
      <c r="G124" s="163" t="s">
        <v>120</v>
      </c>
      <c r="H124" s="164">
        <v>41785</v>
      </c>
      <c r="I124" s="154" t="s">
        <v>113</v>
      </c>
      <c r="J124" s="154" t="s">
        <v>113</v>
      </c>
      <c r="K124" s="154" t="s">
        <v>113</v>
      </c>
      <c r="L124" s="154" t="s">
        <v>113</v>
      </c>
      <c r="M124" s="154" t="s">
        <v>113</v>
      </c>
      <c r="N124" s="161" t="s">
        <v>91</v>
      </c>
      <c r="O124" s="156">
        <v>1</v>
      </c>
      <c r="P124" s="157">
        <v>400000</v>
      </c>
      <c r="Q124" s="158" t="s">
        <v>157</v>
      </c>
      <c r="R124" s="159"/>
    </row>
    <row r="125" spans="1:20" ht="24.95" customHeight="1">
      <c r="A125" s="160" t="s">
        <v>521</v>
      </c>
      <c r="B125" s="296" t="s">
        <v>702</v>
      </c>
      <c r="C125" s="294" t="s">
        <v>498</v>
      </c>
      <c r="D125" s="161" t="s">
        <v>499</v>
      </c>
      <c r="E125" s="163" t="s">
        <v>500</v>
      </c>
      <c r="F125" s="161" t="s">
        <v>113</v>
      </c>
      <c r="G125" s="163" t="s">
        <v>120</v>
      </c>
      <c r="H125" s="164">
        <v>41785</v>
      </c>
      <c r="I125" s="154" t="s">
        <v>113</v>
      </c>
      <c r="J125" s="154" t="s">
        <v>113</v>
      </c>
      <c r="K125" s="154" t="s">
        <v>113</v>
      </c>
      <c r="L125" s="154" t="s">
        <v>113</v>
      </c>
      <c r="M125" s="154" t="s">
        <v>113</v>
      </c>
      <c r="N125" s="161" t="s">
        <v>91</v>
      </c>
      <c r="O125" s="156">
        <v>1</v>
      </c>
      <c r="P125" s="157">
        <v>400000</v>
      </c>
      <c r="Q125" s="158" t="s">
        <v>157</v>
      </c>
      <c r="R125" s="159"/>
      <c r="T125" s="42"/>
    </row>
    <row r="126" spans="1:20" ht="24.95" customHeight="1">
      <c r="A126" s="160" t="s">
        <v>522</v>
      </c>
      <c r="B126" s="296" t="s">
        <v>702</v>
      </c>
      <c r="C126" s="294" t="s">
        <v>498</v>
      </c>
      <c r="D126" s="161" t="s">
        <v>523</v>
      </c>
      <c r="E126" s="163" t="s">
        <v>500</v>
      </c>
      <c r="F126" s="161" t="s">
        <v>113</v>
      </c>
      <c r="G126" s="163" t="s">
        <v>120</v>
      </c>
      <c r="H126" s="164">
        <v>42187</v>
      </c>
      <c r="I126" s="154" t="s">
        <v>113</v>
      </c>
      <c r="J126" s="154" t="s">
        <v>113</v>
      </c>
      <c r="K126" s="154" t="s">
        <v>113</v>
      </c>
      <c r="L126" s="154" t="s">
        <v>113</v>
      </c>
      <c r="M126" s="154" t="s">
        <v>113</v>
      </c>
      <c r="N126" s="165" t="s">
        <v>91</v>
      </c>
      <c r="O126" s="156">
        <v>1</v>
      </c>
      <c r="P126" s="157">
        <v>395000</v>
      </c>
      <c r="Q126" s="158" t="s">
        <v>157</v>
      </c>
      <c r="R126" s="159"/>
    </row>
    <row r="127" spans="1:20" ht="24.95" customHeight="1">
      <c r="A127" s="160" t="s">
        <v>524</v>
      </c>
      <c r="B127" s="296" t="s">
        <v>702</v>
      </c>
      <c r="C127" s="294" t="s">
        <v>498</v>
      </c>
      <c r="D127" s="161" t="s">
        <v>523</v>
      </c>
      <c r="E127" s="163" t="s">
        <v>500</v>
      </c>
      <c r="F127" s="161" t="s">
        <v>113</v>
      </c>
      <c r="G127" s="163" t="s">
        <v>120</v>
      </c>
      <c r="H127" s="164">
        <v>42187</v>
      </c>
      <c r="I127" s="154" t="s">
        <v>113</v>
      </c>
      <c r="J127" s="154" t="s">
        <v>113</v>
      </c>
      <c r="K127" s="154" t="s">
        <v>113</v>
      </c>
      <c r="L127" s="154" t="s">
        <v>113</v>
      </c>
      <c r="M127" s="154" t="s">
        <v>113</v>
      </c>
      <c r="N127" s="165" t="s">
        <v>91</v>
      </c>
      <c r="O127" s="156">
        <v>1</v>
      </c>
      <c r="P127" s="157">
        <v>395000</v>
      </c>
      <c r="Q127" s="158" t="s">
        <v>157</v>
      </c>
      <c r="R127" s="159"/>
    </row>
    <row r="128" spans="1:20" ht="24.95" customHeight="1">
      <c r="A128" s="160" t="s">
        <v>525</v>
      </c>
      <c r="B128" s="296" t="s">
        <v>702</v>
      </c>
      <c r="C128" s="294" t="s">
        <v>498</v>
      </c>
      <c r="D128" s="161" t="s">
        <v>523</v>
      </c>
      <c r="E128" s="163" t="s">
        <v>500</v>
      </c>
      <c r="F128" s="161" t="s">
        <v>113</v>
      </c>
      <c r="G128" s="163" t="s">
        <v>120</v>
      </c>
      <c r="H128" s="164">
        <v>42187</v>
      </c>
      <c r="I128" s="154" t="s">
        <v>113</v>
      </c>
      <c r="J128" s="154" t="s">
        <v>113</v>
      </c>
      <c r="K128" s="154" t="s">
        <v>113</v>
      </c>
      <c r="L128" s="154" t="s">
        <v>113</v>
      </c>
      <c r="M128" s="154" t="s">
        <v>113</v>
      </c>
      <c r="N128" s="165" t="s">
        <v>91</v>
      </c>
      <c r="O128" s="156">
        <v>1</v>
      </c>
      <c r="P128" s="157">
        <v>395000</v>
      </c>
      <c r="Q128" s="158" t="s">
        <v>157</v>
      </c>
      <c r="R128" s="159"/>
    </row>
    <row r="129" spans="1:18" ht="24.95" customHeight="1">
      <c r="A129" s="160" t="s">
        <v>526</v>
      </c>
      <c r="B129" s="296" t="s">
        <v>702</v>
      </c>
      <c r="C129" s="294" t="s">
        <v>498</v>
      </c>
      <c r="D129" s="161" t="s">
        <v>523</v>
      </c>
      <c r="E129" s="163" t="s">
        <v>500</v>
      </c>
      <c r="F129" s="161" t="s">
        <v>113</v>
      </c>
      <c r="G129" s="163" t="s">
        <v>120</v>
      </c>
      <c r="H129" s="164">
        <v>42187</v>
      </c>
      <c r="I129" s="154" t="s">
        <v>113</v>
      </c>
      <c r="J129" s="154" t="s">
        <v>113</v>
      </c>
      <c r="K129" s="154" t="s">
        <v>113</v>
      </c>
      <c r="L129" s="154" t="s">
        <v>113</v>
      </c>
      <c r="M129" s="154" t="s">
        <v>113</v>
      </c>
      <c r="N129" s="165" t="s">
        <v>91</v>
      </c>
      <c r="O129" s="156">
        <v>1</v>
      </c>
      <c r="P129" s="157">
        <v>395000</v>
      </c>
      <c r="Q129" s="158" t="s">
        <v>157</v>
      </c>
      <c r="R129" s="159"/>
    </row>
    <row r="130" spans="1:18" ht="24.95" customHeight="1">
      <c r="A130" s="160" t="s">
        <v>527</v>
      </c>
      <c r="B130" s="296" t="s">
        <v>702</v>
      </c>
      <c r="C130" s="294" t="s">
        <v>498</v>
      </c>
      <c r="D130" s="161" t="s">
        <v>523</v>
      </c>
      <c r="E130" s="163" t="s">
        <v>500</v>
      </c>
      <c r="F130" s="161" t="s">
        <v>113</v>
      </c>
      <c r="G130" s="163" t="s">
        <v>120</v>
      </c>
      <c r="H130" s="164">
        <v>42187</v>
      </c>
      <c r="I130" s="154" t="s">
        <v>113</v>
      </c>
      <c r="J130" s="154" t="s">
        <v>113</v>
      </c>
      <c r="K130" s="154" t="s">
        <v>113</v>
      </c>
      <c r="L130" s="154" t="s">
        <v>113</v>
      </c>
      <c r="M130" s="154" t="s">
        <v>113</v>
      </c>
      <c r="N130" s="165" t="s">
        <v>91</v>
      </c>
      <c r="O130" s="156">
        <v>1</v>
      </c>
      <c r="P130" s="157">
        <v>395000</v>
      </c>
      <c r="Q130" s="158" t="s">
        <v>157</v>
      </c>
      <c r="R130" s="159"/>
    </row>
    <row r="131" spans="1:18" ht="24.95" customHeight="1">
      <c r="A131" s="160" t="s">
        <v>528</v>
      </c>
      <c r="B131" s="296" t="s">
        <v>702</v>
      </c>
      <c r="C131" s="294" t="s">
        <v>498</v>
      </c>
      <c r="D131" s="161" t="s">
        <v>523</v>
      </c>
      <c r="E131" s="163" t="s">
        <v>500</v>
      </c>
      <c r="F131" s="161" t="s">
        <v>113</v>
      </c>
      <c r="G131" s="163" t="s">
        <v>120</v>
      </c>
      <c r="H131" s="164">
        <v>42187</v>
      </c>
      <c r="I131" s="154" t="s">
        <v>113</v>
      </c>
      <c r="J131" s="154" t="s">
        <v>113</v>
      </c>
      <c r="K131" s="154" t="s">
        <v>113</v>
      </c>
      <c r="L131" s="154" t="s">
        <v>113</v>
      </c>
      <c r="M131" s="154" t="s">
        <v>113</v>
      </c>
      <c r="N131" s="165" t="s">
        <v>91</v>
      </c>
      <c r="O131" s="156">
        <v>1</v>
      </c>
      <c r="P131" s="157">
        <v>395000</v>
      </c>
      <c r="Q131" s="158" t="s">
        <v>157</v>
      </c>
      <c r="R131" s="159"/>
    </row>
    <row r="132" spans="1:18" ht="24.95" customHeight="1">
      <c r="A132" s="160" t="s">
        <v>529</v>
      </c>
      <c r="B132" s="296" t="s">
        <v>702</v>
      </c>
      <c r="C132" s="294" t="s">
        <v>498</v>
      </c>
      <c r="D132" s="161" t="s">
        <v>523</v>
      </c>
      <c r="E132" s="163" t="s">
        <v>500</v>
      </c>
      <c r="F132" s="161" t="s">
        <v>113</v>
      </c>
      <c r="G132" s="163" t="s">
        <v>120</v>
      </c>
      <c r="H132" s="164">
        <v>42187</v>
      </c>
      <c r="I132" s="154" t="s">
        <v>113</v>
      </c>
      <c r="J132" s="154" t="s">
        <v>113</v>
      </c>
      <c r="K132" s="154" t="s">
        <v>113</v>
      </c>
      <c r="L132" s="154" t="s">
        <v>113</v>
      </c>
      <c r="M132" s="154" t="s">
        <v>113</v>
      </c>
      <c r="N132" s="165" t="s">
        <v>91</v>
      </c>
      <c r="O132" s="156">
        <v>1</v>
      </c>
      <c r="P132" s="157">
        <v>395000</v>
      </c>
      <c r="Q132" s="158" t="s">
        <v>157</v>
      </c>
      <c r="R132" s="159"/>
    </row>
    <row r="133" spans="1:18" ht="24.95" customHeight="1">
      <c r="A133" s="160" t="s">
        <v>530</v>
      </c>
      <c r="B133" s="296" t="s">
        <v>702</v>
      </c>
      <c r="C133" s="294" t="s">
        <v>498</v>
      </c>
      <c r="D133" s="161" t="s">
        <v>523</v>
      </c>
      <c r="E133" s="163" t="s">
        <v>500</v>
      </c>
      <c r="F133" s="161" t="s">
        <v>113</v>
      </c>
      <c r="G133" s="163" t="s">
        <v>120</v>
      </c>
      <c r="H133" s="164">
        <v>42187</v>
      </c>
      <c r="I133" s="154" t="s">
        <v>113</v>
      </c>
      <c r="J133" s="154" t="s">
        <v>113</v>
      </c>
      <c r="K133" s="154" t="s">
        <v>113</v>
      </c>
      <c r="L133" s="154" t="s">
        <v>113</v>
      </c>
      <c r="M133" s="154" t="s">
        <v>113</v>
      </c>
      <c r="N133" s="165" t="s">
        <v>91</v>
      </c>
      <c r="O133" s="156">
        <v>1</v>
      </c>
      <c r="P133" s="157">
        <v>395000</v>
      </c>
      <c r="Q133" s="158" t="s">
        <v>157</v>
      </c>
      <c r="R133" s="159"/>
    </row>
    <row r="134" spans="1:18" ht="24.95" customHeight="1">
      <c r="A134" s="160" t="s">
        <v>531</v>
      </c>
      <c r="B134" s="296" t="s">
        <v>702</v>
      </c>
      <c r="C134" s="294" t="s">
        <v>498</v>
      </c>
      <c r="D134" s="161" t="s">
        <v>523</v>
      </c>
      <c r="E134" s="163" t="s">
        <v>500</v>
      </c>
      <c r="F134" s="161" t="s">
        <v>113</v>
      </c>
      <c r="G134" s="163" t="s">
        <v>120</v>
      </c>
      <c r="H134" s="164">
        <v>42187</v>
      </c>
      <c r="I134" s="154" t="s">
        <v>113</v>
      </c>
      <c r="J134" s="154" t="s">
        <v>113</v>
      </c>
      <c r="K134" s="154" t="s">
        <v>113</v>
      </c>
      <c r="L134" s="154" t="s">
        <v>113</v>
      </c>
      <c r="M134" s="154" t="s">
        <v>113</v>
      </c>
      <c r="N134" s="165" t="s">
        <v>91</v>
      </c>
      <c r="O134" s="156">
        <v>1</v>
      </c>
      <c r="P134" s="157">
        <v>395000</v>
      </c>
      <c r="Q134" s="158" t="s">
        <v>157</v>
      </c>
      <c r="R134" s="159"/>
    </row>
    <row r="135" spans="1:18" ht="24.95" customHeight="1">
      <c r="A135" s="160" t="s">
        <v>532</v>
      </c>
      <c r="B135" s="296" t="s">
        <v>702</v>
      </c>
      <c r="C135" s="294" t="s">
        <v>498</v>
      </c>
      <c r="D135" s="161" t="s">
        <v>523</v>
      </c>
      <c r="E135" s="163" t="s">
        <v>500</v>
      </c>
      <c r="F135" s="161" t="s">
        <v>113</v>
      </c>
      <c r="G135" s="163" t="s">
        <v>120</v>
      </c>
      <c r="H135" s="164">
        <v>42187</v>
      </c>
      <c r="I135" s="154" t="s">
        <v>113</v>
      </c>
      <c r="J135" s="154" t="s">
        <v>113</v>
      </c>
      <c r="K135" s="154" t="s">
        <v>113</v>
      </c>
      <c r="L135" s="154" t="s">
        <v>113</v>
      </c>
      <c r="M135" s="154" t="s">
        <v>113</v>
      </c>
      <c r="N135" s="165" t="s">
        <v>91</v>
      </c>
      <c r="O135" s="156">
        <v>1</v>
      </c>
      <c r="P135" s="157">
        <v>395000</v>
      </c>
      <c r="Q135" s="158" t="s">
        <v>157</v>
      </c>
      <c r="R135" s="159"/>
    </row>
    <row r="136" spans="1:18" ht="24.95" customHeight="1">
      <c r="A136" s="160" t="s">
        <v>533</v>
      </c>
      <c r="B136" s="296" t="s">
        <v>702</v>
      </c>
      <c r="C136" s="294" t="s">
        <v>498</v>
      </c>
      <c r="D136" s="161" t="s">
        <v>523</v>
      </c>
      <c r="E136" s="163" t="s">
        <v>500</v>
      </c>
      <c r="F136" s="161" t="s">
        <v>113</v>
      </c>
      <c r="G136" s="163" t="s">
        <v>120</v>
      </c>
      <c r="H136" s="164">
        <v>42187</v>
      </c>
      <c r="I136" s="154" t="s">
        <v>113</v>
      </c>
      <c r="J136" s="154" t="s">
        <v>113</v>
      </c>
      <c r="K136" s="154" t="s">
        <v>113</v>
      </c>
      <c r="L136" s="154" t="s">
        <v>113</v>
      </c>
      <c r="M136" s="154" t="s">
        <v>113</v>
      </c>
      <c r="N136" s="165" t="s">
        <v>91</v>
      </c>
      <c r="O136" s="156">
        <v>1</v>
      </c>
      <c r="P136" s="157">
        <v>395000</v>
      </c>
      <c r="Q136" s="158" t="s">
        <v>157</v>
      </c>
      <c r="R136" s="159"/>
    </row>
    <row r="137" spans="1:18" ht="24.95" customHeight="1">
      <c r="A137" s="160" t="s">
        <v>534</v>
      </c>
      <c r="B137" s="296" t="s">
        <v>702</v>
      </c>
      <c r="C137" s="294" t="s">
        <v>498</v>
      </c>
      <c r="D137" s="161" t="s">
        <v>523</v>
      </c>
      <c r="E137" s="163" t="s">
        <v>500</v>
      </c>
      <c r="F137" s="161" t="s">
        <v>113</v>
      </c>
      <c r="G137" s="163" t="s">
        <v>120</v>
      </c>
      <c r="H137" s="164">
        <v>42187</v>
      </c>
      <c r="I137" s="154" t="s">
        <v>113</v>
      </c>
      <c r="J137" s="154" t="s">
        <v>113</v>
      </c>
      <c r="K137" s="154" t="s">
        <v>113</v>
      </c>
      <c r="L137" s="154" t="s">
        <v>113</v>
      </c>
      <c r="M137" s="154" t="s">
        <v>113</v>
      </c>
      <c r="N137" s="165" t="s">
        <v>91</v>
      </c>
      <c r="O137" s="156">
        <v>1</v>
      </c>
      <c r="P137" s="157">
        <v>395000</v>
      </c>
      <c r="Q137" s="158" t="s">
        <v>157</v>
      </c>
      <c r="R137" s="159"/>
    </row>
    <row r="138" spans="1:18" ht="24.95" customHeight="1">
      <c r="A138" s="160" t="s">
        <v>535</v>
      </c>
      <c r="B138" s="296" t="s">
        <v>702</v>
      </c>
      <c r="C138" s="294" t="s">
        <v>498</v>
      </c>
      <c r="D138" s="161" t="s">
        <v>523</v>
      </c>
      <c r="E138" s="163" t="s">
        <v>500</v>
      </c>
      <c r="F138" s="161" t="s">
        <v>113</v>
      </c>
      <c r="G138" s="163" t="s">
        <v>120</v>
      </c>
      <c r="H138" s="164">
        <v>42187</v>
      </c>
      <c r="I138" s="154" t="s">
        <v>113</v>
      </c>
      <c r="J138" s="154" t="s">
        <v>113</v>
      </c>
      <c r="K138" s="154" t="s">
        <v>113</v>
      </c>
      <c r="L138" s="154" t="s">
        <v>113</v>
      </c>
      <c r="M138" s="154" t="s">
        <v>113</v>
      </c>
      <c r="N138" s="165" t="s">
        <v>91</v>
      </c>
      <c r="O138" s="156">
        <v>1</v>
      </c>
      <c r="P138" s="157">
        <v>395000</v>
      </c>
      <c r="Q138" s="158" t="s">
        <v>157</v>
      </c>
      <c r="R138" s="159"/>
    </row>
    <row r="139" spans="1:18" ht="24.95" customHeight="1">
      <c r="A139" s="160" t="s">
        <v>536</v>
      </c>
      <c r="B139" s="296" t="s">
        <v>702</v>
      </c>
      <c r="C139" s="294" t="s">
        <v>498</v>
      </c>
      <c r="D139" s="161" t="s">
        <v>523</v>
      </c>
      <c r="E139" s="163" t="s">
        <v>500</v>
      </c>
      <c r="F139" s="161" t="s">
        <v>113</v>
      </c>
      <c r="G139" s="163" t="s">
        <v>120</v>
      </c>
      <c r="H139" s="164">
        <v>42187</v>
      </c>
      <c r="I139" s="154" t="s">
        <v>113</v>
      </c>
      <c r="J139" s="154" t="s">
        <v>113</v>
      </c>
      <c r="K139" s="154" t="s">
        <v>113</v>
      </c>
      <c r="L139" s="154" t="s">
        <v>113</v>
      </c>
      <c r="M139" s="154" t="s">
        <v>113</v>
      </c>
      <c r="N139" s="165" t="s">
        <v>91</v>
      </c>
      <c r="O139" s="156">
        <v>1</v>
      </c>
      <c r="P139" s="157">
        <v>395000</v>
      </c>
      <c r="Q139" s="158" t="s">
        <v>157</v>
      </c>
      <c r="R139" s="159"/>
    </row>
    <row r="140" spans="1:18" ht="24.95" customHeight="1">
      <c r="A140" s="160" t="s">
        <v>537</v>
      </c>
      <c r="B140" s="296" t="s">
        <v>702</v>
      </c>
      <c r="C140" s="294" t="s">
        <v>498</v>
      </c>
      <c r="D140" s="161" t="s">
        <v>523</v>
      </c>
      <c r="E140" s="163" t="s">
        <v>500</v>
      </c>
      <c r="F140" s="161" t="s">
        <v>113</v>
      </c>
      <c r="G140" s="163" t="s">
        <v>120</v>
      </c>
      <c r="H140" s="164">
        <v>42187</v>
      </c>
      <c r="I140" s="154" t="s">
        <v>113</v>
      </c>
      <c r="J140" s="154" t="s">
        <v>113</v>
      </c>
      <c r="K140" s="154" t="s">
        <v>113</v>
      </c>
      <c r="L140" s="154" t="s">
        <v>113</v>
      </c>
      <c r="M140" s="154" t="s">
        <v>113</v>
      </c>
      <c r="N140" s="165" t="s">
        <v>91</v>
      </c>
      <c r="O140" s="156">
        <v>1</v>
      </c>
      <c r="P140" s="157">
        <v>395000</v>
      </c>
      <c r="Q140" s="158" t="s">
        <v>157</v>
      </c>
      <c r="R140" s="159"/>
    </row>
    <row r="141" spans="1:18" ht="24.95" customHeight="1">
      <c r="A141" s="160" t="s">
        <v>538</v>
      </c>
      <c r="B141" s="296" t="s">
        <v>702</v>
      </c>
      <c r="C141" s="294" t="s">
        <v>498</v>
      </c>
      <c r="D141" s="161" t="s">
        <v>523</v>
      </c>
      <c r="E141" s="163" t="s">
        <v>500</v>
      </c>
      <c r="F141" s="161" t="s">
        <v>113</v>
      </c>
      <c r="G141" s="163" t="s">
        <v>120</v>
      </c>
      <c r="H141" s="164">
        <v>42187</v>
      </c>
      <c r="I141" s="154" t="s">
        <v>113</v>
      </c>
      <c r="J141" s="154" t="s">
        <v>113</v>
      </c>
      <c r="K141" s="154" t="s">
        <v>113</v>
      </c>
      <c r="L141" s="154" t="s">
        <v>113</v>
      </c>
      <c r="M141" s="154" t="s">
        <v>113</v>
      </c>
      <c r="N141" s="165" t="s">
        <v>91</v>
      </c>
      <c r="O141" s="156">
        <v>1</v>
      </c>
      <c r="P141" s="157">
        <v>395000</v>
      </c>
      <c r="Q141" s="158" t="s">
        <v>157</v>
      </c>
      <c r="R141" s="159"/>
    </row>
    <row r="142" spans="1:18" ht="24.95" customHeight="1">
      <c r="A142" s="160" t="s">
        <v>539</v>
      </c>
      <c r="B142" s="296" t="s">
        <v>702</v>
      </c>
      <c r="C142" s="294" t="s">
        <v>498</v>
      </c>
      <c r="D142" s="161" t="s">
        <v>523</v>
      </c>
      <c r="E142" s="163" t="s">
        <v>500</v>
      </c>
      <c r="F142" s="161" t="s">
        <v>113</v>
      </c>
      <c r="G142" s="163" t="s">
        <v>120</v>
      </c>
      <c r="H142" s="164">
        <v>42187</v>
      </c>
      <c r="I142" s="154" t="s">
        <v>113</v>
      </c>
      <c r="J142" s="154" t="s">
        <v>113</v>
      </c>
      <c r="K142" s="154" t="s">
        <v>113</v>
      </c>
      <c r="L142" s="154" t="s">
        <v>113</v>
      </c>
      <c r="M142" s="154" t="s">
        <v>113</v>
      </c>
      <c r="N142" s="165" t="s">
        <v>91</v>
      </c>
      <c r="O142" s="156">
        <v>1</v>
      </c>
      <c r="P142" s="157">
        <v>395000</v>
      </c>
      <c r="Q142" s="158" t="s">
        <v>157</v>
      </c>
      <c r="R142" s="159"/>
    </row>
    <row r="143" spans="1:18" ht="24.95" customHeight="1">
      <c r="A143" s="160" t="s">
        <v>540</v>
      </c>
      <c r="B143" s="296" t="s">
        <v>702</v>
      </c>
      <c r="C143" s="294" t="s">
        <v>498</v>
      </c>
      <c r="D143" s="161" t="s">
        <v>523</v>
      </c>
      <c r="E143" s="163" t="s">
        <v>500</v>
      </c>
      <c r="F143" s="161" t="s">
        <v>113</v>
      </c>
      <c r="G143" s="163" t="s">
        <v>120</v>
      </c>
      <c r="H143" s="164">
        <v>42187</v>
      </c>
      <c r="I143" s="154" t="s">
        <v>113</v>
      </c>
      <c r="J143" s="154" t="s">
        <v>113</v>
      </c>
      <c r="K143" s="154" t="s">
        <v>113</v>
      </c>
      <c r="L143" s="154" t="s">
        <v>113</v>
      </c>
      <c r="M143" s="154" t="s">
        <v>113</v>
      </c>
      <c r="N143" s="165" t="s">
        <v>91</v>
      </c>
      <c r="O143" s="156">
        <v>1</v>
      </c>
      <c r="P143" s="157">
        <v>395000</v>
      </c>
      <c r="Q143" s="158" t="s">
        <v>157</v>
      </c>
      <c r="R143" s="159"/>
    </row>
    <row r="144" spans="1:18" ht="24.95" customHeight="1">
      <c r="A144" s="160" t="s">
        <v>541</v>
      </c>
      <c r="B144" s="296" t="s">
        <v>702</v>
      </c>
      <c r="C144" s="294" t="s">
        <v>498</v>
      </c>
      <c r="D144" s="161" t="s">
        <v>523</v>
      </c>
      <c r="E144" s="163" t="s">
        <v>500</v>
      </c>
      <c r="F144" s="161" t="s">
        <v>113</v>
      </c>
      <c r="G144" s="163" t="s">
        <v>120</v>
      </c>
      <c r="H144" s="164">
        <v>42187</v>
      </c>
      <c r="I144" s="154" t="s">
        <v>113</v>
      </c>
      <c r="J144" s="154" t="s">
        <v>113</v>
      </c>
      <c r="K144" s="154" t="s">
        <v>113</v>
      </c>
      <c r="L144" s="154" t="s">
        <v>113</v>
      </c>
      <c r="M144" s="154" t="s">
        <v>113</v>
      </c>
      <c r="N144" s="165" t="s">
        <v>91</v>
      </c>
      <c r="O144" s="156">
        <v>1</v>
      </c>
      <c r="P144" s="157">
        <v>395000</v>
      </c>
      <c r="Q144" s="158" t="s">
        <v>157</v>
      </c>
      <c r="R144" s="159"/>
    </row>
    <row r="145" spans="1:20" ht="24.95" customHeight="1">
      <c r="A145" s="160" t="s">
        <v>542</v>
      </c>
      <c r="B145" s="296" t="s">
        <v>702</v>
      </c>
      <c r="C145" s="294" t="s">
        <v>498</v>
      </c>
      <c r="D145" s="161" t="s">
        <v>523</v>
      </c>
      <c r="E145" s="163" t="s">
        <v>500</v>
      </c>
      <c r="F145" s="161" t="s">
        <v>113</v>
      </c>
      <c r="G145" s="163" t="s">
        <v>120</v>
      </c>
      <c r="H145" s="164">
        <v>42187</v>
      </c>
      <c r="I145" s="154" t="s">
        <v>113</v>
      </c>
      <c r="J145" s="154" t="s">
        <v>113</v>
      </c>
      <c r="K145" s="154" t="s">
        <v>113</v>
      </c>
      <c r="L145" s="154" t="s">
        <v>113</v>
      </c>
      <c r="M145" s="154" t="s">
        <v>113</v>
      </c>
      <c r="N145" s="165" t="s">
        <v>91</v>
      </c>
      <c r="O145" s="156">
        <v>1</v>
      </c>
      <c r="P145" s="157">
        <v>395000</v>
      </c>
      <c r="Q145" s="158" t="s">
        <v>157</v>
      </c>
      <c r="R145" s="159"/>
    </row>
    <row r="146" spans="1:20" ht="24.95" customHeight="1">
      <c r="A146" s="160" t="s">
        <v>543</v>
      </c>
      <c r="B146" s="296" t="s">
        <v>702</v>
      </c>
      <c r="C146" s="294" t="s">
        <v>498</v>
      </c>
      <c r="D146" s="161" t="s">
        <v>523</v>
      </c>
      <c r="E146" s="163" t="s">
        <v>500</v>
      </c>
      <c r="F146" s="161" t="s">
        <v>113</v>
      </c>
      <c r="G146" s="163" t="s">
        <v>120</v>
      </c>
      <c r="H146" s="164">
        <v>42187</v>
      </c>
      <c r="I146" s="154" t="s">
        <v>113</v>
      </c>
      <c r="J146" s="154" t="s">
        <v>113</v>
      </c>
      <c r="K146" s="154" t="s">
        <v>113</v>
      </c>
      <c r="L146" s="154" t="s">
        <v>113</v>
      </c>
      <c r="M146" s="154" t="s">
        <v>113</v>
      </c>
      <c r="N146" s="165" t="s">
        <v>91</v>
      </c>
      <c r="O146" s="156">
        <v>1</v>
      </c>
      <c r="P146" s="157">
        <v>395000</v>
      </c>
      <c r="Q146" s="158" t="s">
        <v>157</v>
      </c>
      <c r="R146" s="159"/>
    </row>
    <row r="147" spans="1:20" ht="24.95" customHeight="1">
      <c r="A147" s="160" t="s">
        <v>544</v>
      </c>
      <c r="B147" s="296" t="s">
        <v>702</v>
      </c>
      <c r="C147" s="294" t="s">
        <v>498</v>
      </c>
      <c r="D147" s="161" t="s">
        <v>523</v>
      </c>
      <c r="E147" s="163" t="s">
        <v>500</v>
      </c>
      <c r="F147" s="161" t="s">
        <v>113</v>
      </c>
      <c r="G147" s="163" t="s">
        <v>120</v>
      </c>
      <c r="H147" s="164">
        <v>42187</v>
      </c>
      <c r="I147" s="154" t="s">
        <v>113</v>
      </c>
      <c r="J147" s="154" t="s">
        <v>113</v>
      </c>
      <c r="K147" s="154" t="s">
        <v>113</v>
      </c>
      <c r="L147" s="154" t="s">
        <v>113</v>
      </c>
      <c r="M147" s="154" t="s">
        <v>113</v>
      </c>
      <c r="N147" s="165" t="s">
        <v>91</v>
      </c>
      <c r="O147" s="156">
        <v>1</v>
      </c>
      <c r="P147" s="157">
        <v>395000</v>
      </c>
      <c r="Q147" s="158" t="s">
        <v>157</v>
      </c>
      <c r="R147" s="159"/>
    </row>
    <row r="148" spans="1:20" ht="24.95" customHeight="1">
      <c r="A148" s="160" t="s">
        <v>545</v>
      </c>
      <c r="B148" s="296" t="s">
        <v>702</v>
      </c>
      <c r="C148" s="294" t="s">
        <v>498</v>
      </c>
      <c r="D148" s="161" t="s">
        <v>523</v>
      </c>
      <c r="E148" s="163" t="s">
        <v>500</v>
      </c>
      <c r="F148" s="161" t="s">
        <v>113</v>
      </c>
      <c r="G148" s="163" t="s">
        <v>120</v>
      </c>
      <c r="H148" s="164">
        <v>42187</v>
      </c>
      <c r="I148" s="154" t="s">
        <v>113</v>
      </c>
      <c r="J148" s="154" t="s">
        <v>113</v>
      </c>
      <c r="K148" s="154" t="s">
        <v>113</v>
      </c>
      <c r="L148" s="154" t="s">
        <v>113</v>
      </c>
      <c r="M148" s="154" t="s">
        <v>113</v>
      </c>
      <c r="N148" s="165" t="s">
        <v>91</v>
      </c>
      <c r="O148" s="156">
        <v>1</v>
      </c>
      <c r="P148" s="157">
        <v>395000</v>
      </c>
      <c r="Q148" s="158" t="s">
        <v>157</v>
      </c>
      <c r="R148" s="159"/>
    </row>
    <row r="149" spans="1:20" ht="24.95" customHeight="1">
      <c r="A149" s="160" t="s">
        <v>176</v>
      </c>
      <c r="B149" s="296" t="s">
        <v>702</v>
      </c>
      <c r="C149" s="294" t="s">
        <v>498</v>
      </c>
      <c r="D149" s="161" t="s">
        <v>523</v>
      </c>
      <c r="E149" s="163" t="s">
        <v>500</v>
      </c>
      <c r="F149" s="161" t="s">
        <v>113</v>
      </c>
      <c r="G149" s="163" t="s">
        <v>120</v>
      </c>
      <c r="H149" s="164">
        <v>42187</v>
      </c>
      <c r="I149" s="154" t="s">
        <v>113</v>
      </c>
      <c r="J149" s="154" t="s">
        <v>113</v>
      </c>
      <c r="K149" s="154" t="s">
        <v>113</v>
      </c>
      <c r="L149" s="154" t="s">
        <v>113</v>
      </c>
      <c r="M149" s="154" t="s">
        <v>113</v>
      </c>
      <c r="N149" s="165" t="s">
        <v>91</v>
      </c>
      <c r="O149" s="156">
        <v>1</v>
      </c>
      <c r="P149" s="157">
        <v>395000</v>
      </c>
      <c r="Q149" s="158" t="s">
        <v>157</v>
      </c>
      <c r="R149" s="159"/>
    </row>
    <row r="150" spans="1:20" ht="24.95" customHeight="1">
      <c r="A150" s="160" t="s">
        <v>546</v>
      </c>
      <c r="B150" s="296" t="s">
        <v>702</v>
      </c>
      <c r="C150" s="294" t="s">
        <v>498</v>
      </c>
      <c r="D150" s="161" t="s">
        <v>523</v>
      </c>
      <c r="E150" s="163" t="s">
        <v>500</v>
      </c>
      <c r="F150" s="161" t="s">
        <v>113</v>
      </c>
      <c r="G150" s="163" t="s">
        <v>120</v>
      </c>
      <c r="H150" s="164">
        <v>42187</v>
      </c>
      <c r="I150" s="154" t="s">
        <v>113</v>
      </c>
      <c r="J150" s="154" t="s">
        <v>113</v>
      </c>
      <c r="K150" s="154" t="s">
        <v>113</v>
      </c>
      <c r="L150" s="154" t="s">
        <v>113</v>
      </c>
      <c r="M150" s="154" t="s">
        <v>113</v>
      </c>
      <c r="N150" s="165" t="s">
        <v>91</v>
      </c>
      <c r="O150" s="156">
        <v>1</v>
      </c>
      <c r="P150" s="157">
        <v>395000</v>
      </c>
      <c r="Q150" s="158" t="s">
        <v>157</v>
      </c>
      <c r="R150" s="159"/>
    </row>
    <row r="151" spans="1:20" ht="24.95" customHeight="1">
      <c r="A151" s="160" t="s">
        <v>547</v>
      </c>
      <c r="B151" s="296" t="s">
        <v>702</v>
      </c>
      <c r="C151" s="294" t="s">
        <v>498</v>
      </c>
      <c r="D151" s="161" t="s">
        <v>523</v>
      </c>
      <c r="E151" s="163" t="s">
        <v>500</v>
      </c>
      <c r="F151" s="161" t="s">
        <v>113</v>
      </c>
      <c r="G151" s="163" t="s">
        <v>120</v>
      </c>
      <c r="H151" s="164">
        <v>42187</v>
      </c>
      <c r="I151" s="154" t="s">
        <v>113</v>
      </c>
      <c r="J151" s="154" t="s">
        <v>113</v>
      </c>
      <c r="K151" s="154" t="s">
        <v>113</v>
      </c>
      <c r="L151" s="154" t="s">
        <v>113</v>
      </c>
      <c r="M151" s="154" t="s">
        <v>113</v>
      </c>
      <c r="N151" s="165" t="s">
        <v>91</v>
      </c>
      <c r="O151" s="156">
        <v>1</v>
      </c>
      <c r="P151" s="157">
        <v>395000</v>
      </c>
      <c r="Q151" s="158" t="s">
        <v>157</v>
      </c>
      <c r="R151" s="159"/>
    </row>
    <row r="152" spans="1:20" ht="24.95" customHeight="1">
      <c r="A152" s="160" t="s">
        <v>548</v>
      </c>
      <c r="B152" s="296" t="s">
        <v>702</v>
      </c>
      <c r="C152" s="294" t="s">
        <v>498</v>
      </c>
      <c r="D152" s="161" t="s">
        <v>523</v>
      </c>
      <c r="E152" s="163" t="s">
        <v>500</v>
      </c>
      <c r="F152" s="161" t="s">
        <v>113</v>
      </c>
      <c r="G152" s="163" t="s">
        <v>120</v>
      </c>
      <c r="H152" s="164">
        <v>42187</v>
      </c>
      <c r="I152" s="154" t="s">
        <v>113</v>
      </c>
      <c r="J152" s="154" t="s">
        <v>113</v>
      </c>
      <c r="K152" s="154" t="s">
        <v>113</v>
      </c>
      <c r="L152" s="154" t="s">
        <v>113</v>
      </c>
      <c r="M152" s="154" t="s">
        <v>113</v>
      </c>
      <c r="N152" s="165" t="s">
        <v>91</v>
      </c>
      <c r="O152" s="156">
        <v>1</v>
      </c>
      <c r="P152" s="157">
        <v>395000</v>
      </c>
      <c r="Q152" s="158" t="s">
        <v>157</v>
      </c>
      <c r="R152" s="159"/>
    </row>
    <row r="153" spans="1:20" ht="24.95" customHeight="1">
      <c r="A153" s="160" t="s">
        <v>549</v>
      </c>
      <c r="B153" s="296" t="s">
        <v>702</v>
      </c>
      <c r="C153" s="294" t="s">
        <v>498</v>
      </c>
      <c r="D153" s="161" t="s">
        <v>523</v>
      </c>
      <c r="E153" s="163" t="s">
        <v>500</v>
      </c>
      <c r="F153" s="161" t="s">
        <v>113</v>
      </c>
      <c r="G153" s="163" t="s">
        <v>120</v>
      </c>
      <c r="H153" s="164">
        <v>42187</v>
      </c>
      <c r="I153" s="154" t="s">
        <v>113</v>
      </c>
      <c r="J153" s="154" t="s">
        <v>113</v>
      </c>
      <c r="K153" s="154" t="s">
        <v>113</v>
      </c>
      <c r="L153" s="154" t="s">
        <v>113</v>
      </c>
      <c r="M153" s="154" t="s">
        <v>113</v>
      </c>
      <c r="N153" s="165" t="s">
        <v>91</v>
      </c>
      <c r="O153" s="156">
        <v>1</v>
      </c>
      <c r="P153" s="157">
        <v>395000</v>
      </c>
      <c r="Q153" s="158" t="s">
        <v>157</v>
      </c>
      <c r="R153" s="159"/>
      <c r="T153" s="42"/>
    </row>
    <row r="154" spans="1:20" ht="24.95" customHeight="1">
      <c r="A154" s="160" t="s">
        <v>550</v>
      </c>
      <c r="B154" s="296" t="s">
        <v>699</v>
      </c>
      <c r="C154" s="294" t="s">
        <v>551</v>
      </c>
      <c r="D154" s="161" t="s">
        <v>103</v>
      </c>
      <c r="E154" s="163"/>
      <c r="F154" s="161" t="s">
        <v>113</v>
      </c>
      <c r="G154" s="163" t="s">
        <v>123</v>
      </c>
      <c r="H154" s="164">
        <v>39449</v>
      </c>
      <c r="I154" s="154" t="s">
        <v>113</v>
      </c>
      <c r="J154" s="154" t="s">
        <v>113</v>
      </c>
      <c r="K154" s="154" t="s">
        <v>113</v>
      </c>
      <c r="L154" s="154" t="s">
        <v>113</v>
      </c>
      <c r="M154" s="154" t="s">
        <v>113</v>
      </c>
      <c r="N154" s="165" t="s">
        <v>91</v>
      </c>
      <c r="O154" s="156">
        <v>1</v>
      </c>
      <c r="P154" s="157">
        <v>250000</v>
      </c>
      <c r="Q154" s="158" t="s">
        <v>157</v>
      </c>
      <c r="R154" s="159"/>
    </row>
    <row r="155" spans="1:20" ht="24.95" customHeight="1">
      <c r="A155" s="160" t="s">
        <v>552</v>
      </c>
      <c r="B155" s="296" t="s">
        <v>699</v>
      </c>
      <c r="C155" s="294" t="s">
        <v>551</v>
      </c>
      <c r="D155" s="161" t="s">
        <v>103</v>
      </c>
      <c r="E155" s="163"/>
      <c r="F155" s="161" t="s">
        <v>113</v>
      </c>
      <c r="G155" s="163" t="s">
        <v>123</v>
      </c>
      <c r="H155" s="164">
        <v>39449</v>
      </c>
      <c r="I155" s="154" t="s">
        <v>113</v>
      </c>
      <c r="J155" s="154" t="s">
        <v>113</v>
      </c>
      <c r="K155" s="154" t="s">
        <v>113</v>
      </c>
      <c r="L155" s="154" t="s">
        <v>113</v>
      </c>
      <c r="M155" s="154" t="s">
        <v>113</v>
      </c>
      <c r="N155" s="165" t="s">
        <v>91</v>
      </c>
      <c r="O155" s="156">
        <v>1</v>
      </c>
      <c r="P155" s="157">
        <v>250000</v>
      </c>
      <c r="Q155" s="158" t="s">
        <v>157</v>
      </c>
      <c r="R155" s="159"/>
      <c r="T155" s="42"/>
    </row>
    <row r="156" spans="1:20" ht="24.95" customHeight="1">
      <c r="A156" s="160" t="s">
        <v>553</v>
      </c>
      <c r="B156" s="296" t="s">
        <v>711</v>
      </c>
      <c r="C156" s="294" t="s">
        <v>554</v>
      </c>
      <c r="D156" s="161" t="s">
        <v>117</v>
      </c>
      <c r="E156" s="163" t="s">
        <v>113</v>
      </c>
      <c r="F156" s="161" t="s">
        <v>113</v>
      </c>
      <c r="G156" s="163" t="s">
        <v>110</v>
      </c>
      <c r="H156" s="164">
        <v>39449</v>
      </c>
      <c r="I156" s="154" t="s">
        <v>113</v>
      </c>
      <c r="J156" s="154" t="s">
        <v>113</v>
      </c>
      <c r="K156" s="154" t="s">
        <v>113</v>
      </c>
      <c r="L156" s="154" t="s">
        <v>113</v>
      </c>
      <c r="M156" s="154" t="s">
        <v>113</v>
      </c>
      <c r="N156" s="165" t="s">
        <v>91</v>
      </c>
      <c r="O156" s="156">
        <v>1</v>
      </c>
      <c r="P156" s="157">
        <v>370000</v>
      </c>
      <c r="Q156" s="158" t="s">
        <v>157</v>
      </c>
      <c r="R156" s="159"/>
    </row>
    <row r="157" spans="1:20" ht="24.95" customHeight="1">
      <c r="A157" s="160" t="s">
        <v>555</v>
      </c>
      <c r="B157" s="296" t="s">
        <v>711</v>
      </c>
      <c r="C157" s="294" t="s">
        <v>554</v>
      </c>
      <c r="D157" s="161" t="s">
        <v>117</v>
      </c>
      <c r="E157" s="163" t="s">
        <v>113</v>
      </c>
      <c r="F157" s="161" t="s">
        <v>113</v>
      </c>
      <c r="G157" s="163" t="s">
        <v>110</v>
      </c>
      <c r="H157" s="164">
        <v>39449</v>
      </c>
      <c r="I157" s="154" t="s">
        <v>113</v>
      </c>
      <c r="J157" s="154" t="s">
        <v>113</v>
      </c>
      <c r="K157" s="154" t="s">
        <v>113</v>
      </c>
      <c r="L157" s="154" t="s">
        <v>113</v>
      </c>
      <c r="M157" s="154" t="s">
        <v>113</v>
      </c>
      <c r="N157" s="165" t="s">
        <v>91</v>
      </c>
      <c r="O157" s="156">
        <v>1</v>
      </c>
      <c r="P157" s="157">
        <v>370000</v>
      </c>
      <c r="Q157" s="158" t="s">
        <v>157</v>
      </c>
      <c r="R157" s="159"/>
    </row>
    <row r="158" spans="1:20" ht="24.95" customHeight="1">
      <c r="A158" s="160" t="s">
        <v>556</v>
      </c>
      <c r="B158" s="296" t="s">
        <v>711</v>
      </c>
      <c r="C158" s="294" t="s">
        <v>554</v>
      </c>
      <c r="D158" s="161" t="s">
        <v>117</v>
      </c>
      <c r="E158" s="163" t="s">
        <v>113</v>
      </c>
      <c r="F158" s="161" t="s">
        <v>113</v>
      </c>
      <c r="G158" s="163" t="s">
        <v>110</v>
      </c>
      <c r="H158" s="164">
        <v>39449</v>
      </c>
      <c r="I158" s="154" t="s">
        <v>113</v>
      </c>
      <c r="J158" s="154" t="s">
        <v>113</v>
      </c>
      <c r="K158" s="154" t="s">
        <v>113</v>
      </c>
      <c r="L158" s="154" t="s">
        <v>113</v>
      </c>
      <c r="M158" s="154" t="s">
        <v>113</v>
      </c>
      <c r="N158" s="165" t="s">
        <v>91</v>
      </c>
      <c r="O158" s="156">
        <v>1</v>
      </c>
      <c r="P158" s="157">
        <v>370000</v>
      </c>
      <c r="Q158" s="158" t="s">
        <v>157</v>
      </c>
      <c r="R158" s="159"/>
    </row>
    <row r="159" spans="1:20" ht="24.95" customHeight="1">
      <c r="A159" s="160" t="s">
        <v>557</v>
      </c>
      <c r="B159" s="296" t="s">
        <v>711</v>
      </c>
      <c r="C159" s="294" t="s">
        <v>554</v>
      </c>
      <c r="D159" s="161" t="s">
        <v>117</v>
      </c>
      <c r="E159" s="163" t="s">
        <v>113</v>
      </c>
      <c r="F159" s="161" t="s">
        <v>113</v>
      </c>
      <c r="G159" s="163" t="s">
        <v>110</v>
      </c>
      <c r="H159" s="164">
        <v>39449</v>
      </c>
      <c r="I159" s="154" t="s">
        <v>113</v>
      </c>
      <c r="J159" s="154" t="s">
        <v>113</v>
      </c>
      <c r="K159" s="154" t="s">
        <v>113</v>
      </c>
      <c r="L159" s="154" t="s">
        <v>113</v>
      </c>
      <c r="M159" s="154" t="s">
        <v>113</v>
      </c>
      <c r="N159" s="165" t="s">
        <v>91</v>
      </c>
      <c r="O159" s="156">
        <v>1</v>
      </c>
      <c r="P159" s="157">
        <v>370000</v>
      </c>
      <c r="Q159" s="158" t="s">
        <v>157</v>
      </c>
      <c r="R159" s="159"/>
    </row>
    <row r="160" spans="1:20" ht="24.95" customHeight="1">
      <c r="A160" s="160" t="s">
        <v>558</v>
      </c>
      <c r="B160" s="296" t="s">
        <v>711</v>
      </c>
      <c r="C160" s="294" t="s">
        <v>554</v>
      </c>
      <c r="D160" s="161" t="s">
        <v>117</v>
      </c>
      <c r="E160" s="163" t="s">
        <v>113</v>
      </c>
      <c r="F160" s="161" t="s">
        <v>113</v>
      </c>
      <c r="G160" s="163" t="s">
        <v>110</v>
      </c>
      <c r="H160" s="164">
        <v>39449</v>
      </c>
      <c r="I160" s="154" t="s">
        <v>113</v>
      </c>
      <c r="J160" s="154" t="s">
        <v>113</v>
      </c>
      <c r="K160" s="154" t="s">
        <v>113</v>
      </c>
      <c r="L160" s="154" t="s">
        <v>113</v>
      </c>
      <c r="M160" s="154" t="s">
        <v>113</v>
      </c>
      <c r="N160" s="165" t="s">
        <v>91</v>
      </c>
      <c r="O160" s="156">
        <v>1</v>
      </c>
      <c r="P160" s="157">
        <v>370000</v>
      </c>
      <c r="Q160" s="158" t="s">
        <v>157</v>
      </c>
      <c r="R160" s="159"/>
    </row>
    <row r="161" spans="1:20" ht="24.95" customHeight="1">
      <c r="A161" s="160" t="s">
        <v>559</v>
      </c>
      <c r="B161" s="296" t="s">
        <v>711</v>
      </c>
      <c r="C161" s="294" t="s">
        <v>554</v>
      </c>
      <c r="D161" s="161" t="s">
        <v>117</v>
      </c>
      <c r="E161" s="163" t="s">
        <v>113</v>
      </c>
      <c r="F161" s="161" t="s">
        <v>113</v>
      </c>
      <c r="G161" s="163" t="s">
        <v>110</v>
      </c>
      <c r="H161" s="164">
        <v>39449</v>
      </c>
      <c r="I161" s="154" t="s">
        <v>113</v>
      </c>
      <c r="J161" s="154" t="s">
        <v>113</v>
      </c>
      <c r="K161" s="154" t="s">
        <v>113</v>
      </c>
      <c r="L161" s="154" t="s">
        <v>113</v>
      </c>
      <c r="M161" s="154" t="s">
        <v>113</v>
      </c>
      <c r="N161" s="165" t="s">
        <v>91</v>
      </c>
      <c r="O161" s="156">
        <v>1</v>
      </c>
      <c r="P161" s="157">
        <v>370000</v>
      </c>
      <c r="Q161" s="158" t="s">
        <v>157</v>
      </c>
      <c r="R161" s="159"/>
      <c r="T161" s="42"/>
    </row>
    <row r="162" spans="1:20" ht="24.95" customHeight="1">
      <c r="A162" s="160" t="s">
        <v>560</v>
      </c>
      <c r="B162" s="296" t="s">
        <v>712</v>
      </c>
      <c r="C162" s="294" t="s">
        <v>561</v>
      </c>
      <c r="D162" s="161" t="s">
        <v>96</v>
      </c>
      <c r="E162" s="163" t="s">
        <v>224</v>
      </c>
      <c r="F162" s="161" t="s">
        <v>113</v>
      </c>
      <c r="G162" s="163" t="s">
        <v>90</v>
      </c>
      <c r="H162" s="164">
        <v>39449</v>
      </c>
      <c r="I162" s="154" t="s">
        <v>113</v>
      </c>
      <c r="J162" s="154" t="s">
        <v>113</v>
      </c>
      <c r="K162" s="154" t="s">
        <v>113</v>
      </c>
      <c r="L162" s="154" t="s">
        <v>113</v>
      </c>
      <c r="M162" s="154" t="s">
        <v>113</v>
      </c>
      <c r="N162" s="165" t="s">
        <v>91</v>
      </c>
      <c r="O162" s="156">
        <v>1</v>
      </c>
      <c r="P162" s="157">
        <v>150000</v>
      </c>
      <c r="Q162" s="158" t="s">
        <v>157</v>
      </c>
      <c r="R162" s="159"/>
    </row>
    <row r="163" spans="1:20" ht="24.95" customHeight="1">
      <c r="A163" s="160" t="s">
        <v>562</v>
      </c>
      <c r="B163" s="296" t="s">
        <v>712</v>
      </c>
      <c r="C163" s="294" t="s">
        <v>561</v>
      </c>
      <c r="D163" s="161" t="s">
        <v>96</v>
      </c>
      <c r="E163" s="163" t="s">
        <v>224</v>
      </c>
      <c r="F163" s="161" t="s">
        <v>113</v>
      </c>
      <c r="G163" s="163" t="s">
        <v>90</v>
      </c>
      <c r="H163" s="164">
        <v>39449</v>
      </c>
      <c r="I163" s="154" t="s">
        <v>113</v>
      </c>
      <c r="J163" s="154" t="s">
        <v>113</v>
      </c>
      <c r="K163" s="154" t="s">
        <v>113</v>
      </c>
      <c r="L163" s="154" t="s">
        <v>113</v>
      </c>
      <c r="M163" s="154" t="s">
        <v>113</v>
      </c>
      <c r="N163" s="165" t="s">
        <v>91</v>
      </c>
      <c r="O163" s="156">
        <v>1</v>
      </c>
      <c r="P163" s="157">
        <v>150000</v>
      </c>
      <c r="Q163" s="158" t="s">
        <v>157</v>
      </c>
      <c r="R163" s="159"/>
      <c r="T163" s="42"/>
    </row>
    <row r="164" spans="1:20" ht="24.95" customHeight="1">
      <c r="A164" s="160" t="s">
        <v>668</v>
      </c>
      <c r="B164" s="296" t="s">
        <v>713</v>
      </c>
      <c r="C164" s="295" t="s">
        <v>653</v>
      </c>
      <c r="D164" s="271" t="s">
        <v>675</v>
      </c>
      <c r="E164" s="272" t="s">
        <v>113</v>
      </c>
      <c r="F164" s="271" t="s">
        <v>113</v>
      </c>
      <c r="G164" s="163" t="s">
        <v>90</v>
      </c>
      <c r="H164" s="273" t="s">
        <v>370</v>
      </c>
      <c r="I164" s="154"/>
      <c r="J164" s="154"/>
      <c r="K164" s="154"/>
      <c r="L164" s="154"/>
      <c r="M164" s="154"/>
      <c r="N164" s="165" t="s">
        <v>91</v>
      </c>
      <c r="O164" s="156">
        <v>1</v>
      </c>
      <c r="P164" s="274">
        <v>455000</v>
      </c>
      <c r="Q164" s="158" t="s">
        <v>157</v>
      </c>
      <c r="R164" s="159"/>
      <c r="T164" s="42"/>
    </row>
    <row r="165" spans="1:20" ht="24.95" customHeight="1">
      <c r="A165" s="160" t="s">
        <v>669</v>
      </c>
      <c r="B165" s="296" t="s">
        <v>714</v>
      </c>
      <c r="C165" s="295" t="s">
        <v>654</v>
      </c>
      <c r="D165" s="271" t="s">
        <v>676</v>
      </c>
      <c r="E165" s="272" t="s">
        <v>113</v>
      </c>
      <c r="F165" s="271" t="s">
        <v>113</v>
      </c>
      <c r="G165" s="163" t="s">
        <v>90</v>
      </c>
      <c r="H165" s="273" t="s">
        <v>370</v>
      </c>
      <c r="I165" s="154"/>
      <c r="J165" s="154"/>
      <c r="K165" s="154"/>
      <c r="L165" s="154"/>
      <c r="M165" s="154"/>
      <c r="N165" s="165" t="s">
        <v>91</v>
      </c>
      <c r="O165" s="156">
        <v>1</v>
      </c>
      <c r="P165" s="274">
        <v>110000</v>
      </c>
      <c r="Q165" s="158" t="s">
        <v>157</v>
      </c>
      <c r="R165" s="159"/>
      <c r="T165" s="42"/>
    </row>
    <row r="166" spans="1:20" ht="24.95" customHeight="1">
      <c r="A166" s="160" t="s">
        <v>670</v>
      </c>
      <c r="B166" s="296" t="s">
        <v>655</v>
      </c>
      <c r="C166" s="295" t="s">
        <v>654</v>
      </c>
      <c r="D166" s="271" t="s">
        <v>684</v>
      </c>
      <c r="E166" s="272" t="s">
        <v>113</v>
      </c>
      <c r="F166" s="271" t="s">
        <v>113</v>
      </c>
      <c r="G166" s="163" t="s">
        <v>90</v>
      </c>
      <c r="H166" s="273" t="s">
        <v>370</v>
      </c>
      <c r="I166" s="154"/>
      <c r="J166" s="154"/>
      <c r="K166" s="154"/>
      <c r="L166" s="154"/>
      <c r="M166" s="154"/>
      <c r="N166" s="165" t="s">
        <v>91</v>
      </c>
      <c r="O166" s="156">
        <v>1</v>
      </c>
      <c r="P166" s="274">
        <v>110000</v>
      </c>
      <c r="Q166" s="158" t="s">
        <v>157</v>
      </c>
      <c r="R166" s="159"/>
      <c r="T166" s="42"/>
    </row>
    <row r="167" spans="1:20" ht="24.95" customHeight="1">
      <c r="A167" s="160" t="s">
        <v>685</v>
      </c>
      <c r="B167" s="296" t="s">
        <v>715</v>
      </c>
      <c r="C167" s="294" t="s">
        <v>657</v>
      </c>
      <c r="D167" s="271" t="s">
        <v>675</v>
      </c>
      <c r="E167" s="163"/>
      <c r="F167" s="161"/>
      <c r="G167" s="163" t="s">
        <v>90</v>
      </c>
      <c r="H167" s="273" t="s">
        <v>370</v>
      </c>
      <c r="I167" s="154"/>
      <c r="J167" s="154"/>
      <c r="K167" s="154"/>
      <c r="L167" s="154"/>
      <c r="M167" s="154"/>
      <c r="N167" s="165" t="s">
        <v>91</v>
      </c>
      <c r="O167" s="156">
        <v>1</v>
      </c>
      <c r="P167" s="157">
        <v>300000</v>
      </c>
      <c r="Q167" s="158" t="s">
        <v>157</v>
      </c>
      <c r="R167" s="159"/>
      <c r="T167" s="42"/>
    </row>
    <row r="168" spans="1:20" ht="24.95" customHeight="1">
      <c r="A168" s="160" t="s">
        <v>686</v>
      </c>
      <c r="B168" s="296" t="s">
        <v>716</v>
      </c>
      <c r="C168" s="294" t="s">
        <v>677</v>
      </c>
      <c r="D168" s="271" t="s">
        <v>96</v>
      </c>
      <c r="E168" s="163"/>
      <c r="F168" s="161"/>
      <c r="G168" s="163" t="s">
        <v>90</v>
      </c>
      <c r="H168" s="273" t="s">
        <v>370</v>
      </c>
      <c r="I168" s="154"/>
      <c r="J168" s="154"/>
      <c r="K168" s="154"/>
      <c r="L168" s="154"/>
      <c r="M168" s="154"/>
      <c r="N168" s="165" t="s">
        <v>91</v>
      </c>
      <c r="O168" s="156">
        <v>1</v>
      </c>
      <c r="P168" s="157">
        <v>60000</v>
      </c>
      <c r="Q168" s="158" t="s">
        <v>157</v>
      </c>
      <c r="R168" s="159"/>
      <c r="T168" s="42"/>
    </row>
    <row r="169" spans="1:20" ht="24.95" customHeight="1">
      <c r="A169" s="160" t="s">
        <v>687</v>
      </c>
      <c r="B169" s="296" t="s">
        <v>716</v>
      </c>
      <c r="C169" s="294" t="s">
        <v>677</v>
      </c>
      <c r="D169" s="271" t="s">
        <v>103</v>
      </c>
      <c r="E169" s="163"/>
      <c r="F169" s="161"/>
      <c r="G169" s="163" t="s">
        <v>90</v>
      </c>
      <c r="H169" s="273" t="s">
        <v>370</v>
      </c>
      <c r="I169" s="154"/>
      <c r="J169" s="154"/>
      <c r="K169" s="154"/>
      <c r="L169" s="154"/>
      <c r="M169" s="154"/>
      <c r="N169" s="165" t="s">
        <v>91</v>
      </c>
      <c r="O169" s="156">
        <v>1</v>
      </c>
      <c r="P169" s="157">
        <v>60000</v>
      </c>
      <c r="Q169" s="158" t="s">
        <v>157</v>
      </c>
      <c r="R169" s="159"/>
      <c r="T169" s="42"/>
    </row>
    <row r="170" spans="1:20" ht="24.95" customHeight="1">
      <c r="A170" s="160" t="s">
        <v>688</v>
      </c>
      <c r="B170" s="296" t="s">
        <v>716</v>
      </c>
      <c r="C170" s="294" t="s">
        <v>677</v>
      </c>
      <c r="D170" s="271" t="s">
        <v>106</v>
      </c>
      <c r="E170" s="163"/>
      <c r="F170" s="161"/>
      <c r="G170" s="163" t="s">
        <v>90</v>
      </c>
      <c r="H170" s="273" t="s">
        <v>370</v>
      </c>
      <c r="I170" s="154"/>
      <c r="J170" s="154"/>
      <c r="K170" s="154"/>
      <c r="L170" s="154"/>
      <c r="M170" s="154"/>
      <c r="N170" s="165" t="s">
        <v>91</v>
      </c>
      <c r="O170" s="156">
        <v>1</v>
      </c>
      <c r="P170" s="157">
        <v>60000</v>
      </c>
      <c r="Q170" s="158" t="s">
        <v>157</v>
      </c>
      <c r="R170" s="159"/>
      <c r="T170" s="42"/>
    </row>
    <row r="171" spans="1:20" s="36" customFormat="1" ht="24.95" customHeight="1">
      <c r="A171" s="572" t="s">
        <v>92</v>
      </c>
      <c r="B171" s="572"/>
      <c r="C171" s="572"/>
      <c r="D171" s="167"/>
      <c r="E171" s="167"/>
      <c r="F171" s="168"/>
      <c r="G171" s="167"/>
      <c r="H171" s="167"/>
      <c r="I171" s="169"/>
      <c r="J171" s="169"/>
      <c r="K171" s="169"/>
      <c r="L171" s="169"/>
      <c r="M171" s="169"/>
      <c r="N171" s="167"/>
      <c r="O171" s="170">
        <f>SUM(O12:O170)</f>
        <v>159</v>
      </c>
      <c r="P171" s="171">
        <f>SUM(P12:P170)</f>
        <v>32465000</v>
      </c>
      <c r="Q171" s="167"/>
      <c r="R171" s="167"/>
    </row>
    <row r="172" spans="1:20" ht="13.5" customHeight="1"/>
    <row r="173" spans="1:20" ht="15.75">
      <c r="A173" s="39" t="s">
        <v>461</v>
      </c>
      <c r="B173" s="40"/>
      <c r="C173" s="39"/>
      <c r="D173" s="39"/>
      <c r="E173" s="40"/>
      <c r="F173" s="39"/>
      <c r="G173" s="39"/>
      <c r="H173" s="569" t="s">
        <v>462</v>
      </c>
      <c r="I173" s="569"/>
      <c r="J173" s="569"/>
      <c r="K173" s="39"/>
      <c r="L173" s="39"/>
      <c r="M173" s="39"/>
      <c r="N173" s="39"/>
      <c r="O173" s="569" t="s">
        <v>690</v>
      </c>
      <c r="P173" s="569"/>
      <c r="Q173" s="569"/>
      <c r="R173" s="569"/>
    </row>
    <row r="174" spans="1:20" ht="15.75">
      <c r="A174" s="39" t="s">
        <v>463</v>
      </c>
      <c r="B174" s="39"/>
      <c r="C174" s="39"/>
      <c r="D174" s="39"/>
      <c r="E174" s="39"/>
      <c r="F174" s="39"/>
      <c r="G174" s="39"/>
      <c r="H174" s="569" t="s">
        <v>213</v>
      </c>
      <c r="I174" s="569"/>
      <c r="J174" s="569"/>
      <c r="K174" s="39"/>
      <c r="L174" s="39"/>
      <c r="M174" s="39"/>
      <c r="N174" s="39"/>
      <c r="O174" s="569" t="s">
        <v>94</v>
      </c>
      <c r="P174" s="569"/>
      <c r="Q174" s="569"/>
      <c r="R174" s="569"/>
    </row>
    <row r="175" spans="1:20" ht="15.75">
      <c r="A175" s="39" t="s">
        <v>464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  <c r="P175" s="40"/>
      <c r="Q175" s="39"/>
      <c r="R175" s="39"/>
    </row>
    <row r="176" spans="1:20" ht="15.75">
      <c r="A176" s="39" t="s">
        <v>465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5.75">
      <c r="A177" s="39"/>
      <c r="B177" s="39"/>
      <c r="C177" s="39"/>
      <c r="D177" s="39"/>
      <c r="E177" s="39"/>
      <c r="F177" s="39"/>
      <c r="G177" s="575" t="s">
        <v>691</v>
      </c>
      <c r="H177" s="575"/>
      <c r="I177" s="575"/>
      <c r="J177" s="575"/>
      <c r="K177" s="575"/>
      <c r="L177" s="39"/>
      <c r="M177" s="39"/>
      <c r="N177" s="39"/>
      <c r="O177" s="575" t="s">
        <v>693</v>
      </c>
      <c r="P177" s="575"/>
      <c r="Q177" s="575"/>
      <c r="R177" s="575"/>
    </row>
    <row r="178" spans="1:18" ht="15.75">
      <c r="A178" s="39"/>
      <c r="B178" s="41"/>
      <c r="C178" s="39"/>
      <c r="D178" s="39"/>
      <c r="E178" s="41"/>
      <c r="F178" s="39"/>
      <c r="G178" s="569" t="s">
        <v>692</v>
      </c>
      <c r="H178" s="569"/>
      <c r="I178" s="569"/>
      <c r="J178" s="569"/>
      <c r="K178" s="569"/>
      <c r="L178" s="39"/>
      <c r="M178" s="39"/>
      <c r="N178" s="39"/>
      <c r="O178" s="569" t="s">
        <v>694</v>
      </c>
      <c r="P178" s="569"/>
      <c r="Q178" s="569"/>
      <c r="R178" s="569"/>
    </row>
    <row r="179" spans="1:18" ht="15.75">
      <c r="A179" s="39"/>
      <c r="B179" s="40"/>
      <c r="C179" s="40"/>
      <c r="D179" s="39"/>
      <c r="E179" s="40"/>
      <c r="F179" s="40"/>
      <c r="G179" s="39"/>
      <c r="H179" s="39"/>
      <c r="I179" s="39"/>
      <c r="J179" s="39"/>
      <c r="K179" s="39"/>
      <c r="L179" s="39"/>
      <c r="M179" s="40"/>
      <c r="N179" s="40"/>
      <c r="O179" s="39"/>
      <c r="P179" s="39"/>
      <c r="Q179" s="39"/>
      <c r="R179" s="39"/>
    </row>
  </sheetData>
  <mergeCells count="33">
    <mergeCell ref="H173:J173"/>
    <mergeCell ref="O173:R173"/>
    <mergeCell ref="H174:J174"/>
    <mergeCell ref="O174:R174"/>
    <mergeCell ref="O177:R177"/>
    <mergeCell ref="G177:K177"/>
    <mergeCell ref="O178:R178"/>
    <mergeCell ref="M8:M9"/>
    <mergeCell ref="R7:R9"/>
    <mergeCell ref="A1:T1"/>
    <mergeCell ref="A2:T2"/>
    <mergeCell ref="A3:T3"/>
    <mergeCell ref="A11:C11"/>
    <mergeCell ref="A171:C171"/>
    <mergeCell ref="A7:A9"/>
    <mergeCell ref="B7:B9"/>
    <mergeCell ref="C7:C9"/>
    <mergeCell ref="D7:D9"/>
    <mergeCell ref="E7:E9"/>
    <mergeCell ref="F7:F9"/>
    <mergeCell ref="G7:G9"/>
    <mergeCell ref="G178:K178"/>
    <mergeCell ref="H7:H9"/>
    <mergeCell ref="I7:M7"/>
    <mergeCell ref="N7:N9"/>
    <mergeCell ref="O7:O9"/>
    <mergeCell ref="P4:R4"/>
    <mergeCell ref="J8:J9"/>
    <mergeCell ref="K8:K9"/>
    <mergeCell ref="L8:L9"/>
    <mergeCell ref="Q7:Q9"/>
    <mergeCell ref="I8:I9"/>
    <mergeCell ref="P7:P9"/>
  </mergeCells>
  <pageMargins left="1.299212598425197" right="0.39370078740157483" top="0.74803149606299213" bottom="1.1417322834645669" header="0.31496062992125984" footer="0.31496062992125984"/>
  <pageSetup paperSize="5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Rekap Mutasi Aset tetap</vt:lpstr>
      <vt:lpstr>Rekap Aset Ekstra</vt:lpstr>
      <vt:lpstr>REkap Aset lain-lain</vt:lpstr>
      <vt:lpstr>Rekap ATB </vt:lpstr>
      <vt:lpstr>Daftar Asset tetap</vt:lpstr>
      <vt:lpstr>Daftar ekstra</vt:lpstr>
      <vt:lpstr>KIB A</vt:lpstr>
      <vt:lpstr>KIB B (Aset Tetap)</vt:lpstr>
      <vt:lpstr>KIB B extrakomptable</vt:lpstr>
      <vt:lpstr>KIB B (ASET LAIN-LAIN)</vt:lpstr>
      <vt:lpstr>KIB C (ASET TETAP)</vt:lpstr>
      <vt:lpstr>KIB D (ASET TETAP)</vt:lpstr>
      <vt:lpstr>'Daftar Asset tetap'!Print_Area</vt:lpstr>
      <vt:lpstr>'Daftar ekstra'!Print_Area</vt:lpstr>
      <vt:lpstr>'KIB A'!Print_Area</vt:lpstr>
      <vt:lpstr>'KIB B (ASET LAIN-LAIN)'!Print_Area</vt:lpstr>
      <vt:lpstr>'KIB B (Aset Tetap)'!Print_Area</vt:lpstr>
      <vt:lpstr>'KIB B extrakomptable'!Print_Area</vt:lpstr>
      <vt:lpstr>'Rekap Aset Ekstra'!Print_Area</vt:lpstr>
      <vt:lpstr>'REkap Aset lain-lain'!Print_Area</vt:lpstr>
      <vt:lpstr>'Rekap ATB '!Print_Area</vt:lpstr>
      <vt:lpstr>'KIB B extrakomptable'!Print_Titles</vt:lpstr>
      <vt:lpstr>'Rekap Mutasi Aset tetap'!Print_Titles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2022-08-02T02:13:45Z</cp:lastPrinted>
  <dcterms:created xsi:type="dcterms:W3CDTF">2021-09-06T03:00:36Z</dcterms:created>
  <dcterms:modified xsi:type="dcterms:W3CDTF">2022-10-26T07:00:12Z</dcterms:modified>
</cp:coreProperties>
</file>