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00" firstSheet="2" activeTab="7"/>
  </bookViews>
  <sheets>
    <sheet name="ASET TETAP" sheetId="2" r:id="rId1"/>
    <sheet name="DFT AT (aplikasi)" sheetId="12" r:id="rId2"/>
    <sheet name="exel" sheetId="8" r:id="rId3"/>
    <sheet name="BARANG" sheetId="3" r:id="rId4"/>
    <sheet name="DFT BRG" sheetId="9" r:id="rId5"/>
    <sheet name="EKSEL" sheetId="6" r:id="rId6"/>
    <sheet name="DFT EKSEL" sheetId="10" r:id="rId7"/>
    <sheet name="LAIN2" sheetId="5" r:id="rId8"/>
    <sheet name="DFT LAIN2" sheetId="11" r:id="rId9"/>
  </sheets>
  <definedNames>
    <definedName name="_xlnm.Print_Area" localSheetId="3">BARANG!$A$1:$M$40</definedName>
    <definedName name="_xlnm.Print_Area" localSheetId="6">'DFT EKSEL'!$A$1:$U$23</definedName>
    <definedName name="_xlnm.Print_Area" localSheetId="8">'DFT LAIN2'!$A$1:$U$39</definedName>
    <definedName name="_xlnm.Print_Titles" localSheetId="6">'DFT EKSEL'!$9:$11</definedName>
  </definedNames>
  <calcPr calcId="124519"/>
</workbook>
</file>

<file path=xl/calcChain.xml><?xml version="1.0" encoding="utf-8"?>
<calcChain xmlns="http://schemas.openxmlformats.org/spreadsheetml/2006/main">
  <c r="S14" i="12"/>
  <c r="R14"/>
  <c r="Q14"/>
  <c r="P14"/>
  <c r="N14"/>
  <c r="M14"/>
  <c r="T13"/>
  <c r="S13"/>
  <c r="T12"/>
  <c r="T14" s="1"/>
  <c r="S12"/>
  <c r="M14" i="3"/>
  <c r="J14" i="6" l="1"/>
  <c r="T13" i="10"/>
  <c r="S13"/>
  <c r="T12"/>
  <c r="S12"/>
  <c r="R15" i="9"/>
  <c r="N15"/>
  <c r="P15"/>
  <c r="T13"/>
  <c r="S13"/>
  <c r="P15" i="8" l="1"/>
  <c r="R15"/>
  <c r="T14"/>
  <c r="S14"/>
  <c r="T12"/>
  <c r="S12"/>
  <c r="K4" i="6"/>
  <c r="K4" i="5" s="1"/>
  <c r="D4" i="6"/>
  <c r="D4" i="5" s="1"/>
  <c r="S9" i="9"/>
  <c r="S9" i="10" s="1"/>
  <c r="S9" i="11" s="1"/>
  <c r="M9" i="9"/>
  <c r="M9" i="10" s="1"/>
  <c r="M9" i="11" s="1"/>
  <c r="A2" i="6"/>
  <c r="A2" i="5" s="1"/>
  <c r="T12" i="9"/>
  <c r="S12"/>
  <c r="A4"/>
  <c r="A4" i="10" s="1"/>
  <c r="A4" i="11" s="1"/>
  <c r="A2" i="9"/>
  <c r="A2" i="10" s="1"/>
  <c r="A2" i="11" s="1"/>
  <c r="P19" i="9"/>
  <c r="P17" i="10" s="1"/>
  <c r="P33" i="11" s="1"/>
  <c r="P25" i="9"/>
  <c r="P23" i="10" s="1"/>
  <c r="P39" i="11" s="1"/>
  <c r="P24" i="9"/>
  <c r="P22" i="10" s="1"/>
  <c r="P38" i="11" s="1"/>
  <c r="L35" i="3"/>
  <c r="L35" i="6" s="1"/>
  <c r="L35" i="5" s="1"/>
  <c r="T15" i="8" l="1"/>
  <c r="S16" i="11"/>
  <c r="T16"/>
  <c r="S17"/>
  <c r="T17"/>
  <c r="R31"/>
  <c r="Q31"/>
  <c r="P31"/>
  <c r="O31"/>
  <c r="N31"/>
  <c r="M31"/>
  <c r="T30"/>
  <c r="S30"/>
  <c r="T29"/>
  <c r="S29"/>
  <c r="T28"/>
  <c r="S28"/>
  <c r="T27"/>
  <c r="S27"/>
  <c r="T26"/>
  <c r="S26"/>
  <c r="T25"/>
  <c r="S25"/>
  <c r="T24"/>
  <c r="S24"/>
  <c r="T23"/>
  <c r="S23"/>
  <c r="T22"/>
  <c r="S22"/>
  <c r="T21"/>
  <c r="S21"/>
  <c r="T20"/>
  <c r="S20"/>
  <c r="T19"/>
  <c r="S19"/>
  <c r="T18"/>
  <c r="S18"/>
  <c r="T15"/>
  <c r="S15"/>
  <c r="T14"/>
  <c r="S14"/>
  <c r="T13"/>
  <c r="S13"/>
  <c r="T12"/>
  <c r="S12"/>
  <c r="R14" i="10"/>
  <c r="Q14"/>
  <c r="P14"/>
  <c r="O14"/>
  <c r="N14"/>
  <c r="M14"/>
  <c r="M21" i="6"/>
  <c r="M20"/>
  <c r="M18"/>
  <c r="M17"/>
  <c r="M16"/>
  <c r="M15"/>
  <c r="M14"/>
  <c r="M13"/>
  <c r="M12"/>
  <c r="M11"/>
  <c r="M10"/>
  <c r="M8"/>
  <c r="Q15" i="9"/>
  <c r="O15"/>
  <c r="M15"/>
  <c r="T14"/>
  <c r="T15" s="1"/>
  <c r="S14"/>
  <c r="S15" s="1"/>
  <c r="N15" i="8"/>
  <c r="M15"/>
  <c r="Q15"/>
  <c r="T31" i="11" l="1"/>
  <c r="S31"/>
  <c r="T14" i="10"/>
  <c r="S14"/>
  <c r="S15" i="8"/>
  <c r="K21" i="6" l="1"/>
  <c r="K20"/>
  <c r="K19" s="1"/>
  <c r="M19"/>
  <c r="J19"/>
  <c r="I19"/>
  <c r="H19"/>
  <c r="G19"/>
  <c r="F19"/>
  <c r="D19"/>
  <c r="K18"/>
  <c r="K17"/>
  <c r="K16"/>
  <c r="K15"/>
  <c r="K14"/>
  <c r="K13"/>
  <c r="K12"/>
  <c r="K11"/>
  <c r="K10"/>
  <c r="M9"/>
  <c r="J9"/>
  <c r="I9"/>
  <c r="H9"/>
  <c r="G9"/>
  <c r="F9"/>
  <c r="D9"/>
  <c r="K8"/>
  <c r="K7" s="1"/>
  <c r="M7"/>
  <c r="J7"/>
  <c r="I7"/>
  <c r="H7"/>
  <c r="G7"/>
  <c r="F7"/>
  <c r="D7"/>
  <c r="M21" i="5"/>
  <c r="K21"/>
  <c r="M20"/>
  <c r="M19" s="1"/>
  <c r="K20"/>
  <c r="K19" s="1"/>
  <c r="J19"/>
  <c r="I19"/>
  <c r="H19"/>
  <c r="G19"/>
  <c r="F19"/>
  <c r="D19"/>
  <c r="M18"/>
  <c r="K18"/>
  <c r="M17"/>
  <c r="K17"/>
  <c r="M16"/>
  <c r="K16"/>
  <c r="M15"/>
  <c r="K15"/>
  <c r="M14"/>
  <c r="K14"/>
  <c r="M13"/>
  <c r="K13"/>
  <c r="M12"/>
  <c r="K12"/>
  <c r="M11"/>
  <c r="K11"/>
  <c r="M10"/>
  <c r="K10"/>
  <c r="J9"/>
  <c r="I9"/>
  <c r="H9"/>
  <c r="G9"/>
  <c r="F9"/>
  <c r="D9"/>
  <c r="M8"/>
  <c r="M7" s="1"/>
  <c r="K8"/>
  <c r="K7" s="1"/>
  <c r="J7"/>
  <c r="I7"/>
  <c r="H7"/>
  <c r="G7"/>
  <c r="F7"/>
  <c r="D7"/>
  <c r="M21" i="3"/>
  <c r="K21"/>
  <c r="M20"/>
  <c r="M19" s="1"/>
  <c r="K20"/>
  <c r="K19" s="1"/>
  <c r="J19"/>
  <c r="I19"/>
  <c r="H19"/>
  <c r="G19"/>
  <c r="F19"/>
  <c r="D19"/>
  <c r="M18"/>
  <c r="K18"/>
  <c r="M17"/>
  <c r="K17"/>
  <c r="M16"/>
  <c r="K16"/>
  <c r="M15"/>
  <c r="K15"/>
  <c r="K14"/>
  <c r="M13"/>
  <c r="K13"/>
  <c r="M12"/>
  <c r="K12"/>
  <c r="M11"/>
  <c r="K11"/>
  <c r="M10"/>
  <c r="K10"/>
  <c r="J9"/>
  <c r="I9"/>
  <c r="H9"/>
  <c r="G9"/>
  <c r="F9"/>
  <c r="D9"/>
  <c r="M8"/>
  <c r="M7" s="1"/>
  <c r="K8"/>
  <c r="K7" s="1"/>
  <c r="J7"/>
  <c r="I7"/>
  <c r="H7"/>
  <c r="G7"/>
  <c r="F7"/>
  <c r="D7"/>
  <c r="M9" l="1"/>
  <c r="M33" s="1"/>
  <c r="K9" i="5"/>
  <c r="K33" s="1"/>
  <c r="M9"/>
  <c r="M33" s="1"/>
  <c r="K9" i="6"/>
  <c r="K33" s="1"/>
  <c r="K9" i="3"/>
  <c r="K33" s="1"/>
  <c r="I33" i="6"/>
  <c r="H33"/>
  <c r="J33" i="5"/>
  <c r="J33" i="6"/>
  <c r="I33" i="5"/>
  <c r="G33" i="6"/>
  <c r="J33" i="3"/>
  <c r="I33"/>
  <c r="H33" i="5"/>
  <c r="G33"/>
  <c r="H33" i="3"/>
  <c r="G33"/>
  <c r="F33" i="6"/>
  <c r="M33"/>
  <c r="D33"/>
  <c r="F33" i="5"/>
  <c r="D33"/>
  <c r="F33" i="3"/>
  <c r="D33"/>
  <c r="M22" i="2" l="1"/>
  <c r="M21"/>
  <c r="M20" s="1"/>
  <c r="M19"/>
  <c r="M18"/>
  <c r="M17"/>
  <c r="M16"/>
  <c r="M15"/>
  <c r="M14"/>
  <c r="M13"/>
  <c r="M12"/>
  <c r="M11"/>
  <c r="M9"/>
  <c r="M8" s="1"/>
  <c r="K22"/>
  <c r="K21"/>
  <c r="K20" s="1"/>
  <c r="K19"/>
  <c r="K18"/>
  <c r="K17"/>
  <c r="K16"/>
  <c r="K15"/>
  <c r="K14"/>
  <c r="K13"/>
  <c r="K12"/>
  <c r="K11"/>
  <c r="K9"/>
  <c r="K8" s="1"/>
  <c r="D20"/>
  <c r="D10"/>
  <c r="D8"/>
  <c r="J20"/>
  <c r="I20"/>
  <c r="H20"/>
  <c r="G20"/>
  <c r="J10"/>
  <c r="I10"/>
  <c r="H10"/>
  <c r="G10"/>
  <c r="J8"/>
  <c r="I8"/>
  <c r="H8"/>
  <c r="G8"/>
  <c r="F20"/>
  <c r="F8"/>
  <c r="F10"/>
  <c r="G34" l="1"/>
  <c r="H34"/>
  <c r="I34"/>
  <c r="M10"/>
  <c r="M34" s="1"/>
  <c r="J34"/>
  <c r="K10"/>
  <c r="K34" s="1"/>
  <c r="D34"/>
  <c r="F34"/>
</calcChain>
</file>

<file path=xl/sharedStrings.xml><?xml version="1.0" encoding="utf-8"?>
<sst xmlns="http://schemas.openxmlformats.org/spreadsheetml/2006/main" count="2019" uniqueCount="167">
  <si>
    <t>REKAPITULASI MUTASI BARANG INVENTARIS</t>
  </si>
  <si>
    <t>Tahun Anggaran 2016
Periode Tahun</t>
  </si>
  <si>
    <t>Lokasi : 13215005 (KELURAHAN JOGOTRUNAN)</t>
  </si>
  <si>
    <t>No</t>
  </si>
  <si>
    <t>Kode Bidang</t>
  </si>
  <si>
    <t>Pembidangan Barang</t>
  </si>
  <si>
    <t>Keadaan Awal ( 01 Januari 2015 )</t>
  </si>
  <si>
    <t>Mutasi</t>
  </si>
  <si>
    <t>Keadaan Akhir ( 31 Desember 2015 )</t>
  </si>
  <si>
    <t>Berkurang</t>
  </si>
  <si>
    <t>Bertambah</t>
  </si>
  <si>
    <t>Jumlah</t>
  </si>
  <si>
    <t>Satuan</t>
  </si>
  <si>
    <t>Nilai (Rp)</t>
  </si>
  <si>
    <t/>
  </si>
  <si>
    <t>GOLONGAN TANAH</t>
  </si>
  <si>
    <t>Buah</t>
  </si>
  <si>
    <t>TANAH</t>
  </si>
  <si>
    <t>GOLONGAN PERALATAN DAN MESIN</t>
  </si>
  <si>
    <t>ALAT-ALAT BESAR</t>
  </si>
  <si>
    <t>ALAT - ALAT ANGKUTAN</t>
  </si>
  <si>
    <t>ALAT BENGKEL DAN ALAT UKUR</t>
  </si>
  <si>
    <t>ALAT PERTANIAN</t>
  </si>
  <si>
    <t>ALAT KANTOR DAN RUMAH TANGGA</t>
  </si>
  <si>
    <t>ALAT STUDIO DAN ALAT KOMUNIKASI</t>
  </si>
  <si>
    <t>ALAT-ALAT KEDOKTERAN</t>
  </si>
  <si>
    <t>ALAT LABORATORIUM</t>
  </si>
  <si>
    <t>ALAT-ALAT PERSENJATAAN/KEAMANAN</t>
  </si>
  <si>
    <t>GOLONGAN GEDUNG DAN BANGUNAN</t>
  </si>
  <si>
    <t>BANGUNAN GEDUNG</t>
  </si>
  <si>
    <t>MONUMEN</t>
  </si>
  <si>
    <t>GOLONGAN JALAN, IRIGASI DAN JARINGAN</t>
  </si>
  <si>
    <t>JALAN DAN JEMBATAN</t>
  </si>
  <si>
    <t>BANGUNAN AIR IRIGASI</t>
  </si>
  <si>
    <t>INSTALASI</t>
  </si>
  <si>
    <t>JARINGAN</t>
  </si>
  <si>
    <t>GOLONGAN ASSET TETAP LAINNYA</t>
  </si>
  <si>
    <t>BUKU DAN PERPUSTAKAAN</t>
  </si>
  <si>
    <t>BARANG BERCORAK KEBUDAYAAN</t>
  </si>
  <si>
    <t>HEWAN TERNAK SERTA TANAMAN</t>
  </si>
  <si>
    <t>KONSTRUKSI DALAM PENGERJAAN</t>
  </si>
  <si>
    <t>TOTAL</t>
  </si>
  <si>
    <t>REKAPITULASI JUMLAH MUTASI ASET TETAP</t>
  </si>
  <si>
    <t>Bidang</t>
  </si>
  <si>
    <t>LURAH JOGOTRUNAN</t>
  </si>
  <si>
    <t>REKAPITULASI JUMLAH MUTASI BARANG</t>
  </si>
  <si>
    <t>01</t>
  </si>
  <si>
    <t>0101</t>
  </si>
  <si>
    <t>02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</si>
  <si>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</si>
  <si>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</si>
  <si>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</si>
  <si>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</si>
  <si>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</si>
  <si>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</si>
  <si>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</si>
  <si>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</si>
  <si>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</si>
  <si>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03</t>
  </si>
  <si>
    <t>0311</t>
  </si>
  <si>
    <t>0312</t>
  </si>
  <si>
    <t>04</t>
  </si>
  <si>
    <t>0413</t>
  </si>
  <si>
    <t>0414</t>
  </si>
  <si>
    <t>0415</t>
  </si>
  <si>
    <t>0416</t>
  </si>
  <si>
    <t>05</t>
  </si>
  <si>
    <t>0517</t>
  </si>
  <si>
    <t>0518</t>
  </si>
  <si>
    <t>0519</t>
  </si>
  <si>
    <t>06</t>
  </si>
  <si>
    <t>0601</t>
  </si>
  <si>
    <t>REKAPITULASI JUMLAH MUTASI ASET LAIN-LAIN</t>
  </si>
  <si>
    <t>AKHMAD FAISHOL, S.Sos</t>
  </si>
  <si>
    <t>NIP. 19671005 199003 1 009</t>
  </si>
  <si>
    <t>DAFTAR MUTASI ASET TETAP</t>
  </si>
  <si>
    <t>DAFTAR JUMLAH MUTASI ASET LAIN-LAIN (BARANG DENGAN KONDISI RUSAK BERAT)</t>
  </si>
  <si>
    <t>TAHUN ANGGARAN 2016</t>
  </si>
  <si>
    <t>Periode Tahun</t>
  </si>
  <si>
    <t>Periode</t>
  </si>
  <si>
    <t>KABUPATEN</t>
  </si>
  <si>
    <t>:  LUMAJANG</t>
  </si>
  <si>
    <t>Unit Lokasi</t>
  </si>
  <si>
    <t>: 13215005 - KELURAHAN JOGOTRUNAN</t>
  </si>
  <si>
    <t>Kepemilikan</t>
  </si>
  <si>
    <t>: 12 - Pemerintah Kabupaten/Kota</t>
  </si>
  <si>
    <t>:</t>
  </si>
  <si>
    <t>No.</t>
  </si>
  <si>
    <t>Kode</t>
  </si>
  <si>
    <t>No Reg.</t>
  </si>
  <si>
    <t>Spesifikasi Barang</t>
  </si>
  <si>
    <t>Soesifikasi Barang</t>
  </si>
  <si>
    <t>Cara Perolehan</t>
  </si>
  <si>
    <t>Tanggal Perolehan</t>
  </si>
  <si>
    <t>Ukuran Barang</t>
  </si>
  <si>
    <t>Kondisi Awal
01-01-2014</t>
  </si>
  <si>
    <t>Mutasi Perubahan</t>
  </si>
  <si>
    <t>Kondisi Akhir
21-12-2014</t>
  </si>
  <si>
    <t>Ket</t>
  </si>
  <si>
    <t>Lokasi</t>
  </si>
  <si>
    <t>Barang</t>
  </si>
  <si>
    <t>Jenis Barang</t>
  </si>
  <si>
    <t>Merk/Tipe</t>
  </si>
  <si>
    <t>Bahan</t>
  </si>
  <si>
    <t>Brg</t>
  </si>
  <si>
    <t>Nilai</t>
  </si>
  <si>
    <t>1</t>
  </si>
  <si>
    <t>13215005</t>
  </si>
  <si>
    <t>Campuran</t>
  </si>
  <si>
    <t>PEMBELIAN</t>
  </si>
  <si>
    <t>-</t>
  </si>
  <si>
    <t>Unit</t>
  </si>
  <si>
    <t>2</t>
  </si>
  <si>
    <t>3</t>
  </si>
  <si>
    <t>4</t>
  </si>
  <si>
    <t>5</t>
  </si>
  <si>
    <t>JUMLAH</t>
  </si>
  <si>
    <t>Mengetahui</t>
  </si>
  <si>
    <t>Pengurus Barang</t>
  </si>
  <si>
    <t>6</t>
  </si>
  <si>
    <t>7</t>
  </si>
  <si>
    <t>8</t>
  </si>
  <si>
    <t>DAFTAR MUTASI BARANG</t>
  </si>
  <si>
    <t xml:space="preserve">REKAPITULASI JUMLAH MUTASI ASET EKSTRA KOMPATIBEL </t>
  </si>
  <si>
    <t>0206020127</t>
  </si>
  <si>
    <t>00050</t>
  </si>
  <si>
    <t>9</t>
  </si>
  <si>
    <t>10</t>
  </si>
  <si>
    <t>11</t>
  </si>
  <si>
    <t>12</t>
  </si>
  <si>
    <t>13</t>
  </si>
  <si>
    <t>14</t>
  </si>
  <si>
    <t>00005</t>
  </si>
  <si>
    <t>15</t>
  </si>
  <si>
    <t>16</t>
  </si>
  <si>
    <t>17</t>
  </si>
  <si>
    <t>18</t>
  </si>
  <si>
    <t>19</t>
  </si>
  <si>
    <t>Merk/ Tipe</t>
  </si>
  <si>
    <t>DAFTAR MUTASI ASET LAIN-LAIN</t>
  </si>
  <si>
    <t>DAFTAR MUTASI ASET EKSTRA KOMPATIBEL</t>
  </si>
  <si>
    <t>Tahun Anggaran 2017
Periode Tahun</t>
  </si>
  <si>
    <t>Keadaan Awal ( 01 Januari 2017 )</t>
  </si>
  <si>
    <t>0206030201</t>
  </si>
  <si>
    <t>Komputer</t>
  </si>
  <si>
    <t>Lenovo</t>
  </si>
  <si>
    <t>Kondisi Awal
01-01-2017</t>
  </si>
  <si>
    <t>TAHUN ANGGARAN 2017</t>
  </si>
  <si>
    <t>LULUK MASLUKHA, SE</t>
  </si>
  <si>
    <t>Kursi Rapat</t>
  </si>
  <si>
    <t>Keadaan Akhir ( 31 Desember 2017 )</t>
  </si>
  <si>
    <t>Kondisi Akhir
31-12-2017</t>
  </si>
  <si>
    <t>NIP. 19711111 199502 2 001</t>
  </si>
  <si>
    <t>01 Januari 2017 s/d 31 Desember 2017</t>
  </si>
  <si>
    <t>0311010201</t>
  </si>
  <si>
    <t>00001</t>
  </si>
  <si>
    <t>Bangunan Gudang Tutup Permanen</t>
  </si>
  <si>
    <t>Kayu</t>
  </si>
  <si>
    <t>Meja Tamu</t>
  </si>
  <si>
    <t>Zice</t>
  </si>
  <si>
    <t>New star</t>
  </si>
  <si>
    <t>New Star</t>
  </si>
  <si>
    <t>zice</t>
  </si>
  <si>
    <t>1982</t>
  </si>
  <si>
    <t>Lumajang,  31   Desember  2017</t>
  </si>
  <si>
    <t>Lumajang,   31  Desember 2017</t>
  </si>
  <si>
    <t>Lumajang, 31    Desember 2017</t>
  </si>
</sst>
</file>

<file path=xl/styles.xml><?xml version="1.0" encoding="utf-8"?>
<styleSheet xmlns="http://schemas.openxmlformats.org/spreadsheetml/2006/main">
  <numFmts count="2">
    <numFmt numFmtId="6" formatCode="&quot;Rp&quot;#,##0_);[Red]\(&quot;Rp&quot;#,##0\)"/>
    <numFmt numFmtId="41" formatCode="_(* #,##0_);_(* \(#,##0\);_(* &quot;-&quot;_);_(@_)"/>
  </numFmts>
  <fonts count="21">
    <font>
      <sz val="12"/>
      <color rgb="FF000000"/>
      <name val="Arial"/>
    </font>
    <font>
      <b/>
      <sz val="12"/>
      <color rgb="FF000000"/>
      <name val="Arial"/>
      <family val="2"/>
    </font>
    <font>
      <b/>
      <sz val="14"/>
      <color rgb="FF080000"/>
      <name val="Arial"/>
      <family val="2"/>
    </font>
    <font>
      <b/>
      <sz val="12"/>
      <color rgb="FF08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4"/>
      <color rgb="FF080000"/>
      <name val="Arial"/>
      <family val="2"/>
    </font>
    <font>
      <b/>
      <sz val="16"/>
      <color rgb="FF080000"/>
      <name val="Arial"/>
      <family val="2"/>
    </font>
    <font>
      <sz val="10"/>
      <color rgb="FF080000"/>
      <name val="Arial"/>
      <family val="2"/>
    </font>
    <font>
      <b/>
      <sz val="8"/>
      <color rgb="FF080000"/>
      <name val="Arial"/>
      <family val="2"/>
    </font>
    <font>
      <sz val="8"/>
      <color rgb="FF080000"/>
      <name val="Arial"/>
      <family val="2"/>
    </font>
    <font>
      <sz val="1"/>
      <color rgb="FF08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horizontal="left" vertical="top" wrapText="1"/>
    </xf>
    <xf numFmtId="41" fontId="8" fillId="0" borderId="0" applyFont="0" applyFill="0" applyBorder="0" applyAlignment="0" applyProtection="0"/>
    <xf numFmtId="0" fontId="8" fillId="0" borderId="3">
      <alignment horizontal="left" vertical="top" wrapText="1"/>
    </xf>
    <xf numFmtId="41" fontId="8" fillId="0" borderId="3" applyFont="0" applyFill="0" applyBorder="0" applyAlignment="0" applyProtection="0"/>
    <xf numFmtId="0" fontId="8" fillId="0" borderId="3">
      <alignment horizontal="left" vertical="top" wrapText="1"/>
    </xf>
  </cellStyleXfs>
  <cellXfs count="107">
    <xf numFmtId="0" fontId="0" fillId="0" borderId="0" xfId="0">
      <alignment horizontal="left" vertical="top" wrapText="1"/>
    </xf>
    <xf numFmtId="6" fontId="4" fillId="2" borderId="1" xfId="0" applyNumberFormat="1" applyFont="1" applyFill="1" applyBorder="1" applyAlignment="1" applyProtection="1">
      <alignment horizontal="center" vertical="center" wrapText="1" readingOrder="1"/>
    </xf>
    <xf numFmtId="6" fontId="5" fillId="2" borderId="4" xfId="0" applyNumberFormat="1" applyFont="1" applyFill="1" applyBorder="1" applyAlignment="1" applyProtection="1">
      <alignment horizontal="center" vertical="center" wrapText="1" readingOrder="1"/>
    </xf>
    <xf numFmtId="6" fontId="5" fillId="2" borderId="6" xfId="0" applyNumberFormat="1" applyFont="1" applyFill="1" applyBorder="1" applyAlignment="1" applyProtection="1">
      <alignment horizontal="center" vertical="center" wrapText="1" readingOrder="1"/>
    </xf>
    <xf numFmtId="6" fontId="5" fillId="2" borderId="7" xfId="0" applyNumberFormat="1" applyFont="1" applyFill="1" applyBorder="1" applyAlignment="1" applyProtection="1">
      <alignment horizontal="center" vertical="center" wrapText="1" readingOrder="1"/>
    </xf>
    <xf numFmtId="6" fontId="5" fillId="2" borderId="8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41" fontId="5" fillId="2" borderId="2" xfId="1" applyFont="1" applyFill="1" applyBorder="1" applyAlignment="1" applyProtection="1">
      <alignment horizontal="center" vertical="center" readingOrder="1"/>
    </xf>
    <xf numFmtId="41" fontId="7" fillId="2" borderId="2" xfId="1" applyFont="1" applyFill="1" applyBorder="1" applyAlignment="1" applyProtection="1">
      <alignment horizontal="center" vertical="center" readingOrder="1"/>
    </xf>
    <xf numFmtId="41" fontId="5" fillId="2" borderId="6" xfId="1" applyFont="1" applyFill="1" applyBorder="1" applyAlignment="1" applyProtection="1">
      <alignment horizontal="center" vertical="center" readingOrder="1"/>
    </xf>
    <xf numFmtId="41" fontId="6" fillId="2" borderId="2" xfId="1" applyFont="1" applyFill="1" applyBorder="1" applyAlignment="1" applyProtection="1">
      <alignment horizontal="right" vertical="center" readingOrder="1"/>
    </xf>
    <xf numFmtId="0" fontId="5" fillId="2" borderId="2" xfId="0" applyNumberFormat="1" applyFont="1" applyFill="1" applyBorder="1" applyAlignment="1" applyProtection="1">
      <alignment horizontal="left" vertical="center" wrapText="1" readingOrder="1"/>
    </xf>
    <xf numFmtId="0" fontId="7" fillId="2" borderId="2" xfId="0" applyNumberFormat="1" applyFont="1" applyFill="1" applyBorder="1" applyAlignment="1" applyProtection="1">
      <alignment horizontal="left" vertical="center" wrapText="1" readingOrder="1"/>
    </xf>
    <xf numFmtId="0" fontId="5" fillId="2" borderId="2" xfId="0" applyNumberFormat="1" applyFont="1" applyFill="1" applyBorder="1" applyAlignment="1" applyProtection="1">
      <alignment horizontal="center" vertical="center" wrapText="1" readingOrder="1"/>
    </xf>
    <xf numFmtId="0" fontId="7" fillId="2" borderId="2" xfId="0" applyNumberFormat="1" applyFont="1" applyFill="1" applyBorder="1" applyAlignment="1" applyProtection="1">
      <alignment horizontal="center" vertical="center" wrapText="1" readingOrder="1"/>
    </xf>
    <xf numFmtId="0" fontId="11" fillId="2" borderId="2" xfId="0" applyNumberFormat="1" applyFont="1" applyFill="1" applyBorder="1" applyAlignment="1" applyProtection="1">
      <alignment horizontal="center" vertical="center" wrapText="1" readingOrder="1"/>
    </xf>
    <xf numFmtId="0" fontId="9" fillId="2" borderId="2" xfId="0" applyNumberFormat="1" applyFont="1" applyFill="1" applyBorder="1" applyAlignment="1" applyProtection="1">
      <alignment horizontal="center" vertical="center" wrapText="1" readingOrder="1"/>
    </xf>
    <xf numFmtId="0" fontId="12" fillId="0" borderId="0" xfId="0" applyFont="1">
      <alignment horizontal="left" vertical="top" wrapText="1"/>
    </xf>
    <xf numFmtId="6" fontId="13" fillId="2" borderId="9" xfId="0" applyNumberFormat="1" applyFont="1" applyFill="1" applyBorder="1" applyAlignment="1" applyProtection="1">
      <alignment horizontal="right" vertical="center" wrapText="1" readingOrder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2" borderId="3" xfId="0" quotePrefix="1" applyNumberFormat="1" applyFont="1" applyFill="1" applyBorder="1" applyAlignment="1" applyProtection="1">
      <alignment horizontal="center" vertical="center" wrapText="1" readingOrder="1"/>
    </xf>
    <xf numFmtId="0" fontId="11" fillId="2" borderId="3" xfId="0" quotePrefix="1" applyNumberFormat="1" applyFont="1" applyFill="1" applyBorder="1" applyAlignment="1" applyProtection="1">
      <alignment horizontal="center" vertical="center" wrapText="1" readingOrder="1"/>
    </xf>
    <xf numFmtId="0" fontId="9" fillId="2" borderId="2" xfId="0" applyNumberFormat="1" applyFont="1" applyFill="1" applyBorder="1" applyAlignment="1" applyProtection="1">
      <alignment horizontal="center" vertical="center" readingOrder="1"/>
    </xf>
    <xf numFmtId="41" fontId="5" fillId="2" borderId="2" xfId="0" applyNumberFormat="1" applyFont="1" applyFill="1" applyBorder="1" applyAlignment="1" applyProtection="1">
      <alignment horizontal="center" vertical="center" readingOrder="1"/>
    </xf>
    <xf numFmtId="0" fontId="5" fillId="2" borderId="2" xfId="0" applyNumberFormat="1" applyFont="1" applyFill="1" applyBorder="1" applyAlignment="1" applyProtection="1">
      <alignment horizontal="center" vertical="center" readingOrder="1"/>
    </xf>
    <xf numFmtId="41" fontId="6" fillId="2" borderId="2" xfId="0" applyNumberFormat="1" applyFont="1" applyFill="1" applyBorder="1" applyAlignment="1" applyProtection="1">
      <alignment horizontal="right" vertical="center" readingOrder="1"/>
    </xf>
    <xf numFmtId="0" fontId="11" fillId="2" borderId="2" xfId="0" applyNumberFormat="1" applyFont="1" applyFill="1" applyBorder="1" applyAlignment="1" applyProtection="1">
      <alignment horizontal="center" vertical="center" readingOrder="1"/>
    </xf>
    <xf numFmtId="41" fontId="7" fillId="2" borderId="2" xfId="1" applyFont="1" applyFill="1" applyBorder="1" applyAlignment="1" applyProtection="1">
      <alignment horizontal="right" vertical="center" readingOrder="1"/>
    </xf>
    <xf numFmtId="41" fontId="7" fillId="2" borderId="2" xfId="0" applyNumberFormat="1" applyFont="1" applyFill="1" applyBorder="1" applyAlignment="1" applyProtection="1">
      <alignment horizontal="center" vertical="center" readingOrder="1"/>
    </xf>
    <xf numFmtId="0" fontId="7" fillId="2" borderId="2" xfId="0" applyNumberFormat="1" applyFont="1" applyFill="1" applyBorder="1" applyAlignment="1" applyProtection="1">
      <alignment horizontal="center" vertical="center" readingOrder="1"/>
    </xf>
    <xf numFmtId="41" fontId="7" fillId="2" borderId="2" xfId="0" applyNumberFormat="1" applyFont="1" applyFill="1" applyBorder="1" applyAlignment="1" applyProtection="1">
      <alignment horizontal="right" vertical="center" readingOrder="1"/>
    </xf>
    <xf numFmtId="41" fontId="9" fillId="2" borderId="2" xfId="1" applyFont="1" applyFill="1" applyBorder="1" applyAlignment="1" applyProtection="1">
      <alignment horizontal="center" vertical="center" readingOrder="1"/>
    </xf>
    <xf numFmtId="41" fontId="5" fillId="2" borderId="5" xfId="0" applyNumberFormat="1" applyFont="1" applyFill="1" applyBorder="1" applyAlignment="1" applyProtection="1">
      <alignment horizontal="right" vertical="center" readingOrder="1"/>
    </xf>
    <xf numFmtId="6" fontId="5" fillId="2" borderId="6" xfId="0" applyNumberFormat="1" applyFont="1" applyFill="1" applyBorder="1" applyAlignment="1" applyProtection="1">
      <alignment horizontal="center" vertical="center" readingOrder="1"/>
    </xf>
    <xf numFmtId="0" fontId="9" fillId="2" borderId="3" xfId="0" quotePrefix="1" applyNumberFormat="1" applyFont="1" applyFill="1" applyBorder="1" applyAlignment="1" applyProtection="1">
      <alignment horizontal="center" vertical="center" readingOrder="1"/>
    </xf>
    <xf numFmtId="0" fontId="5" fillId="2" borderId="2" xfId="0" applyNumberFormat="1" applyFont="1" applyFill="1" applyBorder="1" applyAlignment="1" applyProtection="1">
      <alignment horizontal="left" vertical="center" readingOrder="1"/>
    </xf>
    <xf numFmtId="0" fontId="11" fillId="2" borderId="3" xfId="0" quotePrefix="1" applyNumberFormat="1" applyFont="1" applyFill="1" applyBorder="1" applyAlignment="1" applyProtection="1">
      <alignment horizontal="center" vertical="center" readingOrder="1"/>
    </xf>
    <xf numFmtId="0" fontId="7" fillId="2" borderId="2" xfId="0" applyNumberFormat="1" applyFont="1" applyFill="1" applyBorder="1" applyAlignment="1" applyProtection="1">
      <alignment horizontal="left" vertical="center" readingOrder="1"/>
    </xf>
    <xf numFmtId="6" fontId="5" fillId="2" borderId="4" xfId="0" applyNumberFormat="1" applyFont="1" applyFill="1" applyBorder="1" applyAlignment="1" applyProtection="1">
      <alignment horizontal="center" vertical="center" readingOrder="1"/>
    </xf>
    <xf numFmtId="6" fontId="5" fillId="2" borderId="8" xfId="0" applyNumberFormat="1" applyFont="1" applyFill="1" applyBorder="1" applyAlignment="1" applyProtection="1">
      <alignment horizontal="center" vertical="center" readingOrder="1"/>
    </xf>
    <xf numFmtId="6" fontId="5" fillId="2" borderId="7" xfId="0" applyNumberFormat="1" applyFont="1" applyFill="1" applyBorder="1" applyAlignment="1" applyProtection="1">
      <alignment horizontal="center" vertical="center" readingOrder="1"/>
    </xf>
    <xf numFmtId="6" fontId="4" fillId="2" borderId="1" xfId="0" applyNumberFormat="1" applyFont="1" applyFill="1" applyBorder="1" applyAlignment="1" applyProtection="1">
      <alignment horizontal="center" vertical="center" wrapText="1" readingOrder="1"/>
    </xf>
    <xf numFmtId="0" fontId="8" fillId="0" borderId="3" xfId="2" applyAlignment="1">
      <alignment horizontal="left" vertical="center"/>
    </xf>
    <xf numFmtId="0" fontId="8" fillId="0" borderId="3" xfId="2">
      <alignment horizontal="left" vertical="top" wrapText="1"/>
    </xf>
    <xf numFmtId="0" fontId="17" fillId="2" borderId="3" xfId="2" applyNumberFormat="1" applyFont="1" applyFill="1" applyBorder="1" applyAlignment="1" applyProtection="1">
      <alignment horizontal="left" vertical="top" readingOrder="1"/>
    </xf>
    <xf numFmtId="6" fontId="18" fillId="2" borderId="6" xfId="2" applyNumberFormat="1" applyFont="1" applyFill="1" applyBorder="1" applyAlignment="1" applyProtection="1">
      <alignment horizontal="center" vertical="center" wrapText="1" readingOrder="1"/>
    </xf>
    <xf numFmtId="0" fontId="19" fillId="2" borderId="2" xfId="2" applyNumberFormat="1" applyFont="1" applyFill="1" applyBorder="1" applyAlignment="1" applyProtection="1">
      <alignment horizontal="center" vertical="center" readingOrder="1"/>
    </xf>
    <xf numFmtId="0" fontId="19" fillId="2" borderId="3" xfId="2" applyNumberFormat="1" applyFont="1" applyFill="1" applyBorder="1" applyAlignment="1" applyProtection="1">
      <alignment horizontal="left" vertical="center" readingOrder="1"/>
    </xf>
    <xf numFmtId="41" fontId="19" fillId="2" borderId="2" xfId="3" applyFont="1" applyFill="1" applyBorder="1" applyAlignment="1" applyProtection="1">
      <alignment horizontal="center" vertical="center" readingOrder="1"/>
    </xf>
    <xf numFmtId="41" fontId="19" fillId="2" borderId="2" xfId="3" applyFont="1" applyFill="1" applyBorder="1" applyAlignment="1" applyProtection="1">
      <alignment horizontal="right" vertical="center" readingOrder="1"/>
    </xf>
    <xf numFmtId="6" fontId="19" fillId="2" borderId="2" xfId="2" quotePrefix="1" applyNumberFormat="1" applyFont="1" applyFill="1" applyBorder="1" applyAlignment="1" applyProtection="1">
      <alignment horizontal="center" vertical="center" readingOrder="1"/>
    </xf>
    <xf numFmtId="0" fontId="7" fillId="0" borderId="3" xfId="2" applyFont="1" applyAlignment="1">
      <alignment horizontal="left" vertical="center" wrapText="1"/>
    </xf>
    <xf numFmtId="41" fontId="18" fillId="2" borderId="6" xfId="3" applyFont="1" applyFill="1" applyBorder="1" applyAlignment="1" applyProtection="1">
      <alignment horizontal="right" vertical="center" readingOrder="1"/>
    </xf>
    <xf numFmtId="6" fontId="19" fillId="2" borderId="6" xfId="2" applyNumberFormat="1" applyFont="1" applyFill="1" applyBorder="1" applyAlignment="1" applyProtection="1">
      <alignment horizontal="left" vertical="center" readingOrder="1"/>
    </xf>
    <xf numFmtId="6" fontId="20" fillId="2" borderId="9" xfId="2" applyNumberFormat="1" applyFont="1" applyFill="1" applyBorder="1" applyAlignment="1" applyProtection="1">
      <alignment vertical="top" readingOrder="1"/>
    </xf>
    <xf numFmtId="6" fontId="20" fillId="2" borderId="3" xfId="2" applyNumberFormat="1" applyFont="1" applyFill="1" applyBorder="1" applyAlignment="1" applyProtection="1">
      <alignment vertical="top" readingOrder="1"/>
    </xf>
    <xf numFmtId="0" fontId="12" fillId="0" borderId="3" xfId="2" applyFont="1" applyBorder="1" applyAlignment="1">
      <alignment horizontal="center" vertical="center"/>
    </xf>
    <xf numFmtId="6" fontId="17" fillId="2" borderId="3" xfId="2" applyNumberFormat="1" applyFont="1" applyFill="1" applyBorder="1" applyAlignment="1" applyProtection="1">
      <alignment horizontal="center" vertical="top" readingOrder="1"/>
    </xf>
    <xf numFmtId="6" fontId="7" fillId="2" borderId="3" xfId="2" applyNumberFormat="1" applyFont="1" applyFill="1" applyBorder="1" applyAlignment="1" applyProtection="1">
      <alignment horizontal="right" vertical="top" wrapText="1" readingOrder="1"/>
    </xf>
    <xf numFmtId="0" fontId="12" fillId="0" borderId="3" xfId="2" applyFont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3" xfId="2" applyFont="1" applyAlignment="1">
      <alignment horizontal="center" vertical="center"/>
    </xf>
    <xf numFmtId="6" fontId="18" fillId="2" borderId="11" xfId="2" applyNumberFormat="1" applyFont="1" applyFill="1" applyBorder="1" applyAlignment="1" applyProtection="1">
      <alignment horizontal="center" vertical="center" wrapText="1" readingOrder="1"/>
    </xf>
    <xf numFmtId="41" fontId="18" fillId="2" borderId="12" xfId="3" applyFont="1" applyFill="1" applyBorder="1" applyAlignment="1" applyProtection="1">
      <alignment horizontal="right" vertical="center" readingOrder="1"/>
    </xf>
    <xf numFmtId="6" fontId="19" fillId="2" borderId="12" xfId="2" applyNumberFormat="1" applyFont="1" applyFill="1" applyBorder="1" applyAlignment="1" applyProtection="1">
      <alignment horizontal="left" vertical="center" readingOrder="1"/>
    </xf>
    <xf numFmtId="0" fontId="19" fillId="2" borderId="10" xfId="2" applyNumberFormat="1" applyFont="1" applyFill="1" applyBorder="1" applyAlignment="1" applyProtection="1">
      <alignment horizontal="center" vertical="center" readingOrder="1"/>
    </xf>
    <xf numFmtId="0" fontId="19" fillId="2" borderId="10" xfId="2" quotePrefix="1" applyNumberFormat="1" applyFont="1" applyFill="1" applyBorder="1" applyAlignment="1" applyProtection="1">
      <alignment horizontal="center" vertical="center" readingOrder="1"/>
    </xf>
    <xf numFmtId="0" fontId="19" fillId="2" borderId="10" xfId="2" applyNumberFormat="1" applyFont="1" applyFill="1" applyBorder="1" applyAlignment="1" applyProtection="1">
      <alignment horizontal="left" vertical="center" readingOrder="1"/>
    </xf>
    <xf numFmtId="14" fontId="19" fillId="2" borderId="10" xfId="2" quotePrefix="1" applyNumberFormat="1" applyFont="1" applyFill="1" applyBorder="1" applyAlignment="1" applyProtection="1">
      <alignment horizontal="center" vertical="center" readingOrder="1"/>
    </xf>
    <xf numFmtId="41" fontId="19" fillId="2" borderId="10" xfId="3" applyFont="1" applyFill="1" applyBorder="1" applyAlignment="1" applyProtection="1">
      <alignment horizontal="center" vertical="center" readingOrder="1"/>
    </xf>
    <xf numFmtId="41" fontId="19" fillId="2" borderId="10" xfId="3" applyFont="1" applyFill="1" applyBorder="1" applyAlignment="1" applyProtection="1">
      <alignment horizontal="right" vertical="center" readingOrder="1"/>
    </xf>
    <xf numFmtId="6" fontId="19" fillId="2" borderId="10" xfId="2" quotePrefix="1" applyNumberFormat="1" applyFont="1" applyFill="1" applyBorder="1" applyAlignment="1" applyProtection="1">
      <alignment horizontal="center" vertical="center" readingOrder="1"/>
    </xf>
    <xf numFmtId="0" fontId="19" fillId="2" borderId="10" xfId="2" applyNumberFormat="1" applyFont="1" applyFill="1" applyBorder="1" applyAlignment="1" applyProtection="1">
      <alignment horizontal="center" vertical="center" wrapText="1" readingOrder="1"/>
    </xf>
    <xf numFmtId="41" fontId="18" fillId="2" borderId="12" xfId="2" applyNumberFormat="1" applyFont="1" applyFill="1" applyBorder="1" applyAlignment="1" applyProtection="1">
      <alignment horizontal="left" vertical="center" readingOrder="1"/>
    </xf>
    <xf numFmtId="0" fontId="19" fillId="2" borderId="6" xfId="2" applyNumberFormat="1" applyFont="1" applyFill="1" applyBorder="1" applyAlignment="1" applyProtection="1">
      <alignment horizontal="center" vertical="center" readingOrder="1"/>
    </xf>
    <xf numFmtId="6" fontId="19" fillId="2" borderId="6" xfId="2" quotePrefix="1" applyNumberFormat="1" applyFont="1" applyFill="1" applyBorder="1" applyAlignment="1" applyProtection="1">
      <alignment horizontal="center" vertical="center" readingOrder="1"/>
    </xf>
    <xf numFmtId="14" fontId="19" fillId="2" borderId="2" xfId="2" applyNumberFormat="1" applyFont="1" applyFill="1" applyBorder="1" applyAlignment="1" applyProtection="1">
      <alignment horizontal="center" vertical="center" readingOrder="1"/>
    </xf>
    <xf numFmtId="6" fontId="19" fillId="2" borderId="2" xfId="2" applyNumberFormat="1" applyFont="1" applyFill="1" applyBorder="1" applyAlignment="1" applyProtection="1">
      <alignment horizontal="center" vertical="center" readingOrder="1"/>
    </xf>
    <xf numFmtId="0" fontId="14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9" fillId="2" borderId="10" xfId="2" applyNumberFormat="1" applyFont="1" applyFill="1" applyBorder="1" applyAlignment="1" applyProtection="1">
      <alignment horizontal="left" vertical="center" wrapText="1" readingOrder="1"/>
    </xf>
    <xf numFmtId="41" fontId="20" fillId="2" borderId="3" xfId="2" applyNumberFormat="1" applyFont="1" applyFill="1" applyBorder="1" applyAlignment="1" applyProtection="1">
      <alignment vertical="top" readingOrder="1"/>
    </xf>
    <xf numFmtId="41" fontId="7" fillId="0" borderId="3" xfId="2" applyNumberFormat="1" applyFont="1">
      <alignment horizontal="left" vertical="top" wrapText="1"/>
    </xf>
    <xf numFmtId="0" fontId="3" fillId="2" borderId="3" xfId="0" applyNumberFormat="1" applyFont="1" applyFill="1" applyBorder="1" applyAlignment="1" applyProtection="1">
      <alignment horizontal="center" vertical="center" wrapText="1" readingOrder="1"/>
    </xf>
    <xf numFmtId="0" fontId="12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7" fillId="2" borderId="3" xfId="2" applyNumberFormat="1" applyFont="1" applyFill="1" applyBorder="1" applyAlignment="1" applyProtection="1">
      <alignment horizontal="left" vertical="top" readingOrder="1"/>
    </xf>
    <xf numFmtId="6" fontId="18" fillId="2" borderId="11" xfId="2" applyNumberFormat="1" applyFont="1" applyFill="1" applyBorder="1" applyAlignment="1" applyProtection="1">
      <alignment horizontal="center" vertical="center" wrapText="1" readingOrder="1"/>
    </xf>
    <xf numFmtId="0" fontId="7" fillId="0" borderId="13" xfId="2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6" fontId="4" fillId="2" borderId="1" xfId="0" applyNumberFormat="1" applyFont="1" applyFill="1" applyBorder="1" applyAlignment="1" applyProtection="1">
      <alignment horizontal="center" vertical="center" wrapText="1" readingOrder="1"/>
    </xf>
    <xf numFmtId="0" fontId="2" fillId="2" borderId="0" xfId="0" applyNumberFormat="1" applyFont="1" applyFill="1" applyBorder="1" applyAlignment="1" applyProtection="1">
      <alignment horizontal="center" vertical="center" wrapText="1" readingOrder="1"/>
    </xf>
    <xf numFmtId="0" fontId="1" fillId="2" borderId="0" xfId="0" applyNumberFormat="1" applyFont="1" applyFill="1" applyBorder="1" applyAlignment="1" applyProtection="1">
      <alignment horizontal="center" vertical="center" wrapText="1" readingOrder="1"/>
    </xf>
    <xf numFmtId="0" fontId="3" fillId="2" borderId="0" xfId="0" applyNumberFormat="1" applyFont="1" applyFill="1" applyBorder="1" applyAlignment="1" applyProtection="1">
      <alignment horizontal="center" vertical="center" wrapText="1" readingOrder="1"/>
    </xf>
    <xf numFmtId="6" fontId="18" fillId="2" borderId="12" xfId="2" applyNumberFormat="1" applyFont="1" applyFill="1" applyBorder="1" applyAlignment="1" applyProtection="1">
      <alignment horizontal="center" vertical="center" readingOrder="1"/>
    </xf>
    <xf numFmtId="6" fontId="18" fillId="2" borderId="6" xfId="2" applyNumberFormat="1" applyFont="1" applyFill="1" applyBorder="1" applyAlignment="1" applyProtection="1">
      <alignment horizontal="center" vertical="center" wrapText="1" readingOrder="1"/>
    </xf>
    <xf numFmtId="6" fontId="18" fillId="2" borderId="11" xfId="2" applyNumberFormat="1" applyFont="1" applyFill="1" applyBorder="1" applyAlignment="1" applyProtection="1">
      <alignment horizontal="center" vertical="center" wrapText="1" readingOrder="1"/>
    </xf>
    <xf numFmtId="0" fontId="17" fillId="2" borderId="3" xfId="2" applyNumberFormat="1" applyFont="1" applyFill="1" applyBorder="1" applyAlignment="1" applyProtection="1">
      <alignment horizontal="left" vertical="top" readingOrder="1"/>
    </xf>
    <xf numFmtId="6" fontId="16" fillId="2" borderId="3" xfId="2" applyNumberFormat="1" applyFont="1" applyFill="1" applyBorder="1" applyAlignment="1" applyProtection="1">
      <alignment horizontal="center" vertical="center" readingOrder="1"/>
    </xf>
    <xf numFmtId="6" fontId="3" fillId="2" borderId="3" xfId="2" applyNumberFormat="1" applyFont="1" applyFill="1" applyBorder="1" applyAlignment="1" applyProtection="1">
      <alignment horizontal="center" vertical="center" readingOrder="1"/>
    </xf>
    <xf numFmtId="6" fontId="3" fillId="2" borderId="3" xfId="2" quotePrefix="1" applyNumberFormat="1" applyFont="1" applyFill="1" applyBorder="1" applyAlignment="1" applyProtection="1">
      <alignment horizontal="center" vertical="center" readingOrder="1"/>
    </xf>
    <xf numFmtId="6" fontId="10" fillId="2" borderId="1" xfId="0" applyNumberFormat="1" applyFont="1" applyFill="1" applyBorder="1" applyAlignment="1" applyProtection="1">
      <alignment horizontal="center" vertical="center" wrapText="1" readingOrder="1"/>
    </xf>
    <xf numFmtId="6" fontId="18" fillId="2" borderId="6" xfId="2" applyNumberFormat="1" applyFont="1" applyFill="1" applyBorder="1" applyAlignment="1" applyProtection="1">
      <alignment horizontal="center" vertical="center" readingOrder="1"/>
    </xf>
    <xf numFmtId="0" fontId="15" fillId="2" borderId="0" xfId="0" applyNumberFormat="1" applyFont="1" applyFill="1" applyBorder="1" applyAlignment="1" applyProtection="1">
      <alignment horizontal="center" vertical="center" wrapText="1" readingOrder="1"/>
    </xf>
  </cellXfs>
  <cellStyles count="5">
    <cellStyle name="Comma [0]" xfId="1" builtinId="6"/>
    <cellStyle name="Comma [0] 2" xfId="3"/>
    <cellStyle name="Normal" xfId="0" builtinId="0"/>
    <cellStyle name="Normal 2" xfId="2"/>
    <cellStyle name="Normal 3" xfId="4"/>
  </cellStyles>
  <dxfs count="0"/>
  <tableStyles count="0" defaultTableStyle="TableStyleMedium9" defaultPivotStyle="PivotStyleLight16"/>
  <colors>
    <indexedColors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0</xdr:rowOff>
    </xdr:from>
    <xdr:to>
      <xdr:col>1</xdr:col>
      <xdr:colOff>733425</xdr:colOff>
      <xdr:row>2</xdr:row>
      <xdr:rowOff>0</xdr:rowOff>
    </xdr:to>
    <xdr:pic>
      <xdr:nvPicPr>
        <xdr:cNvPr id="2" name="Picture 3" descr="Logo-Lumaja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D9C3A5">
              <a:tint val="50000"/>
              <a:satMod val="180000"/>
            </a:srgbClr>
          </a:duotone>
        </a:blip>
        <a:srcRect/>
        <a:stretch>
          <a:fillRect/>
        </a:stretch>
      </xdr:blipFill>
      <xdr:spPr bwMode="auto">
        <a:xfrm>
          <a:off x="485775" y="0"/>
          <a:ext cx="533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19050</xdr:rowOff>
    </xdr:from>
    <xdr:to>
      <xdr:col>2</xdr:col>
      <xdr:colOff>171450</xdr:colOff>
      <xdr:row>3</xdr:row>
      <xdr:rowOff>57150</xdr:rowOff>
    </xdr:to>
    <xdr:pic>
      <xdr:nvPicPr>
        <xdr:cNvPr id="2" name="Picture 3" descr="Logo-Lumajang">
          <a:extLst>
            <a:ext uri="{FF2B5EF4-FFF2-40B4-BE49-F238E27FC236}">
              <a16:creationId xmlns:a16="http://schemas.microsoft.com/office/drawing/2014/main" xmlns="" id="{001A0E51-BCE5-4C8D-A24F-4C6BA857E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D9C3A5">
              <a:tint val="50000"/>
              <a:satMod val="180000"/>
            </a:srgbClr>
          </a:duotone>
        </a:blip>
        <a:srcRect/>
        <a:stretch>
          <a:fillRect/>
        </a:stretch>
      </xdr:blipFill>
      <xdr:spPr bwMode="auto">
        <a:xfrm>
          <a:off x="438150" y="19050"/>
          <a:ext cx="533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19050</xdr:rowOff>
    </xdr:from>
    <xdr:to>
      <xdr:col>2</xdr:col>
      <xdr:colOff>171450</xdr:colOff>
      <xdr:row>3</xdr:row>
      <xdr:rowOff>57150</xdr:rowOff>
    </xdr:to>
    <xdr:pic>
      <xdr:nvPicPr>
        <xdr:cNvPr id="2" name="Picture 3" descr="Logo-Lumaja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D9C3A5">
              <a:tint val="50000"/>
              <a:satMod val="180000"/>
            </a:srgbClr>
          </a:duotone>
        </a:blip>
        <a:srcRect/>
        <a:stretch>
          <a:fillRect/>
        </a:stretch>
      </xdr:blipFill>
      <xdr:spPr bwMode="auto">
        <a:xfrm>
          <a:off x="438150" y="19050"/>
          <a:ext cx="533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0</xdr:rowOff>
    </xdr:from>
    <xdr:to>
      <xdr:col>1</xdr:col>
      <xdr:colOff>733425</xdr:colOff>
      <xdr:row>2</xdr:row>
      <xdr:rowOff>104775</xdr:rowOff>
    </xdr:to>
    <xdr:pic>
      <xdr:nvPicPr>
        <xdr:cNvPr id="2" name="Picture 3" descr="Logo-Lumaja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D9C3A5">
              <a:tint val="50000"/>
              <a:satMod val="180000"/>
            </a:srgbClr>
          </a:duotone>
        </a:blip>
        <a:srcRect/>
        <a:stretch>
          <a:fillRect/>
        </a:stretch>
      </xdr:blipFill>
      <xdr:spPr bwMode="auto">
        <a:xfrm>
          <a:off x="485775" y="0"/>
          <a:ext cx="533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66675</xdr:rowOff>
    </xdr:from>
    <xdr:to>
      <xdr:col>2</xdr:col>
      <xdr:colOff>104775</xdr:colOff>
      <xdr:row>3</xdr:row>
      <xdr:rowOff>104775</xdr:rowOff>
    </xdr:to>
    <xdr:pic>
      <xdr:nvPicPr>
        <xdr:cNvPr id="2" name="Picture 3" descr="Logo-Lumaja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D9C3A5">
              <a:tint val="50000"/>
              <a:satMod val="180000"/>
            </a:srgbClr>
          </a:duotone>
        </a:blip>
        <a:srcRect/>
        <a:stretch>
          <a:fillRect/>
        </a:stretch>
      </xdr:blipFill>
      <xdr:spPr bwMode="auto">
        <a:xfrm>
          <a:off x="371475" y="66675"/>
          <a:ext cx="533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115358</xdr:colOff>
      <xdr:row>0</xdr:row>
      <xdr:rowOff>63500</xdr:rowOff>
    </xdr:from>
    <xdr:to>
      <xdr:col>1</xdr:col>
      <xdr:colOff>648758</xdr:colOff>
      <xdr:row>2</xdr:row>
      <xdr:rowOff>62442</xdr:rowOff>
    </xdr:to>
    <xdr:pic>
      <xdr:nvPicPr>
        <xdr:cNvPr id="2" name="Picture 3" descr="Logo-Lumaja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D9C3A5">
              <a:tint val="50000"/>
              <a:satMod val="180000"/>
            </a:srgbClr>
          </a:duotone>
        </a:blip>
        <a:srcRect/>
        <a:stretch>
          <a:fillRect/>
        </a:stretch>
      </xdr:blipFill>
      <xdr:spPr bwMode="auto">
        <a:xfrm>
          <a:off x="401108" y="63500"/>
          <a:ext cx="533400" cy="665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38100</xdr:rowOff>
    </xdr:from>
    <xdr:to>
      <xdr:col>2</xdr:col>
      <xdr:colOff>114300</xdr:colOff>
      <xdr:row>3</xdr:row>
      <xdr:rowOff>76200</xdr:rowOff>
    </xdr:to>
    <xdr:pic>
      <xdr:nvPicPr>
        <xdr:cNvPr id="2" name="Picture 3" descr="Logo-Lumajan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D9C3A5">
              <a:tint val="50000"/>
              <a:satMod val="180000"/>
            </a:srgbClr>
          </a:duotone>
        </a:blip>
        <a:srcRect/>
        <a:stretch>
          <a:fillRect/>
        </a:stretch>
      </xdr:blipFill>
      <xdr:spPr bwMode="auto">
        <a:xfrm>
          <a:off x="352425" y="38100"/>
          <a:ext cx="533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0</xdr:rowOff>
    </xdr:from>
    <xdr:to>
      <xdr:col>1</xdr:col>
      <xdr:colOff>733425</xdr:colOff>
      <xdr:row>2</xdr:row>
      <xdr:rowOff>41275</xdr:rowOff>
    </xdr:to>
    <xdr:pic>
      <xdr:nvPicPr>
        <xdr:cNvPr id="2" name="Picture 3" descr="Logo-Lumajang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D9C3A5">
              <a:tint val="50000"/>
              <a:satMod val="180000"/>
            </a:srgbClr>
          </a:duotone>
        </a:blip>
        <a:srcRect/>
        <a:stretch>
          <a:fillRect/>
        </a:stretch>
      </xdr:blipFill>
      <xdr:spPr bwMode="auto">
        <a:xfrm>
          <a:off x="485775" y="0"/>
          <a:ext cx="533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66675</xdr:rowOff>
    </xdr:from>
    <xdr:to>
      <xdr:col>2</xdr:col>
      <xdr:colOff>76200</xdr:colOff>
      <xdr:row>3</xdr:row>
      <xdr:rowOff>104775</xdr:rowOff>
    </xdr:to>
    <xdr:pic>
      <xdr:nvPicPr>
        <xdr:cNvPr id="2" name="Picture 3" descr="Logo-Lumajang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D9C3A5">
              <a:tint val="50000"/>
              <a:satMod val="180000"/>
            </a:srgbClr>
          </a:duotone>
        </a:blip>
        <a:srcRect/>
        <a:stretch>
          <a:fillRect/>
        </a:stretch>
      </xdr:blipFill>
      <xdr:spPr bwMode="auto">
        <a:xfrm>
          <a:off x="342900" y="66675"/>
          <a:ext cx="533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1295400</xdr:colOff>
      <xdr:row>14</xdr:row>
      <xdr:rowOff>95250</xdr:rowOff>
    </xdr:from>
    <xdr:to>
      <xdr:col>17</xdr:col>
      <xdr:colOff>257175</xdr:colOff>
      <xdr:row>23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 txBox="1"/>
      </xdr:nvSpPr>
      <xdr:spPr>
        <a:xfrm>
          <a:off x="3181350" y="2762250"/>
          <a:ext cx="6162675" cy="1276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6600"/>
            <a:t>NIHIL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SheetLayoutView="100" workbookViewId="0">
      <selection activeCell="K36" sqref="K36:M36"/>
    </sheetView>
  </sheetViews>
  <sheetFormatPr defaultRowHeight="15"/>
  <cols>
    <col min="1" max="1" width="3.33203125" customWidth="1"/>
    <col min="2" max="2" width="10.5546875" customWidth="1"/>
    <col min="3" max="3" width="29.44140625" customWidth="1"/>
    <col min="4" max="4" width="6.33203125" customWidth="1"/>
    <col min="5" max="5" width="5.77734375" customWidth="1"/>
    <col min="6" max="6" width="12.6640625" customWidth="1"/>
    <col min="7" max="7" width="5.33203125" customWidth="1"/>
    <col min="8" max="8" width="12.6640625" customWidth="1"/>
    <col min="9" max="9" width="5.33203125" customWidth="1"/>
    <col min="10" max="10" width="12.6640625" customWidth="1"/>
    <col min="11" max="11" width="5.33203125" customWidth="1"/>
    <col min="12" max="12" width="5.77734375" customWidth="1"/>
    <col min="13" max="13" width="15.109375" customWidth="1"/>
  </cols>
  <sheetData>
    <row r="1" spans="1:13" s="6" customFormat="1" ht="22.5" customHeight="1">
      <c r="A1" s="94" t="s">
        <v>42</v>
      </c>
      <c r="B1" s="94" t="s">
        <v>0</v>
      </c>
      <c r="C1" s="94" t="s">
        <v>0</v>
      </c>
      <c r="D1" s="94" t="s">
        <v>0</v>
      </c>
      <c r="E1" s="94" t="s">
        <v>0</v>
      </c>
      <c r="F1" s="94" t="s">
        <v>0</v>
      </c>
      <c r="G1" s="94" t="s">
        <v>0</v>
      </c>
      <c r="H1" s="94" t="s">
        <v>0</v>
      </c>
      <c r="I1" s="94" t="s">
        <v>0</v>
      </c>
      <c r="J1" s="94" t="s">
        <v>0</v>
      </c>
      <c r="K1" s="94" t="s">
        <v>0</v>
      </c>
      <c r="L1" s="94" t="s">
        <v>0</v>
      </c>
      <c r="M1" s="94" t="s">
        <v>0</v>
      </c>
    </row>
    <row r="2" spans="1:13" s="6" customFormat="1" ht="30" customHeight="1">
      <c r="A2" s="95" t="s">
        <v>141</v>
      </c>
      <c r="B2" s="95" t="s">
        <v>1</v>
      </c>
      <c r="C2" s="95" t="s">
        <v>1</v>
      </c>
      <c r="D2" s="95" t="s">
        <v>1</v>
      </c>
      <c r="E2" s="95" t="s">
        <v>1</v>
      </c>
      <c r="F2" s="95" t="s">
        <v>1</v>
      </c>
      <c r="G2" s="95" t="s">
        <v>1</v>
      </c>
      <c r="H2" s="95" t="s">
        <v>1</v>
      </c>
      <c r="I2" s="95" t="s">
        <v>1</v>
      </c>
      <c r="J2" s="95" t="s">
        <v>1</v>
      </c>
      <c r="K2" s="95" t="s">
        <v>1</v>
      </c>
      <c r="L2" s="95" t="s">
        <v>1</v>
      </c>
      <c r="M2" s="95" t="s">
        <v>1</v>
      </c>
    </row>
    <row r="3" spans="1:13" s="6" customFormat="1" ht="14.25" customHeight="1">
      <c r="A3" s="96" t="s">
        <v>2</v>
      </c>
      <c r="B3" s="96" t="s">
        <v>2</v>
      </c>
      <c r="C3" s="96" t="s">
        <v>2</v>
      </c>
      <c r="D3" s="96" t="s">
        <v>2</v>
      </c>
      <c r="E3" s="96" t="s">
        <v>2</v>
      </c>
      <c r="F3" s="96" t="s">
        <v>2</v>
      </c>
      <c r="G3" s="96" t="s">
        <v>2</v>
      </c>
      <c r="H3" s="96" t="s">
        <v>2</v>
      </c>
      <c r="I3" s="96" t="s">
        <v>2</v>
      </c>
      <c r="J3" s="96" t="s">
        <v>2</v>
      </c>
      <c r="K3" s="96" t="s">
        <v>2</v>
      </c>
      <c r="L3" s="96" t="s">
        <v>2</v>
      </c>
      <c r="M3" s="96" t="s">
        <v>2</v>
      </c>
    </row>
    <row r="4" spans="1:13" s="6" customFormat="1" ht="14.2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14.25" customHeight="1">
      <c r="A5" s="93" t="s">
        <v>3</v>
      </c>
      <c r="B5" s="93" t="s">
        <v>4</v>
      </c>
      <c r="C5" s="93" t="s">
        <v>5</v>
      </c>
      <c r="D5" s="93" t="s">
        <v>142</v>
      </c>
      <c r="E5" s="93" t="s">
        <v>6</v>
      </c>
      <c r="F5" s="93" t="s">
        <v>6</v>
      </c>
      <c r="G5" s="93" t="s">
        <v>7</v>
      </c>
      <c r="H5" s="93" t="s">
        <v>7</v>
      </c>
      <c r="I5" s="93" t="s">
        <v>7</v>
      </c>
      <c r="J5" s="93" t="s">
        <v>7</v>
      </c>
      <c r="K5" s="93" t="s">
        <v>150</v>
      </c>
      <c r="L5" s="93" t="s">
        <v>8</v>
      </c>
      <c r="M5" s="93" t="s">
        <v>8</v>
      </c>
    </row>
    <row r="6" spans="1:13" ht="14.25" customHeight="1">
      <c r="A6" s="93" t="s">
        <v>3</v>
      </c>
      <c r="B6" s="93" t="s">
        <v>4</v>
      </c>
      <c r="C6" s="93" t="s">
        <v>5</v>
      </c>
      <c r="D6" s="93" t="s">
        <v>6</v>
      </c>
      <c r="E6" s="93" t="s">
        <v>6</v>
      </c>
      <c r="F6" s="93" t="s">
        <v>6</v>
      </c>
      <c r="G6" s="93" t="s">
        <v>9</v>
      </c>
      <c r="H6" s="93" t="s">
        <v>9</v>
      </c>
      <c r="I6" s="93" t="s">
        <v>10</v>
      </c>
      <c r="J6" s="93" t="s">
        <v>10</v>
      </c>
      <c r="K6" s="93" t="s">
        <v>8</v>
      </c>
      <c r="L6" s="93" t="s">
        <v>8</v>
      </c>
      <c r="M6" s="93" t="s">
        <v>8</v>
      </c>
    </row>
    <row r="7" spans="1:13" ht="14.25" customHeight="1">
      <c r="A7" s="93" t="s">
        <v>3</v>
      </c>
      <c r="B7" s="93" t="s">
        <v>4</v>
      </c>
      <c r="C7" s="93" t="s">
        <v>5</v>
      </c>
      <c r="D7" s="1" t="s">
        <v>11</v>
      </c>
      <c r="E7" s="1" t="s">
        <v>12</v>
      </c>
      <c r="F7" s="1" t="s">
        <v>13</v>
      </c>
      <c r="G7" s="1" t="s">
        <v>11</v>
      </c>
      <c r="H7" s="1" t="s">
        <v>13</v>
      </c>
      <c r="I7" s="1" t="s">
        <v>11</v>
      </c>
      <c r="J7" s="1" t="s">
        <v>13</v>
      </c>
      <c r="K7" s="1" t="s">
        <v>11</v>
      </c>
      <c r="L7" s="1" t="s">
        <v>12</v>
      </c>
      <c r="M7" s="1" t="s">
        <v>13</v>
      </c>
    </row>
    <row r="8" spans="1:13" ht="12" customHeight="1">
      <c r="A8" s="15">
        <v>1</v>
      </c>
      <c r="B8" s="22" t="s">
        <v>46</v>
      </c>
      <c r="C8" s="11" t="s">
        <v>15</v>
      </c>
      <c r="D8" s="7">
        <f>D9</f>
        <v>2</v>
      </c>
      <c r="E8" s="16" t="s">
        <v>43</v>
      </c>
      <c r="F8" s="10">
        <f>F9</f>
        <v>1165068000</v>
      </c>
      <c r="G8" s="7">
        <f t="shared" ref="G8:J8" si="0">G9</f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25">
        <f>K9</f>
        <v>2</v>
      </c>
      <c r="L8" s="13" t="s">
        <v>16</v>
      </c>
      <c r="M8" s="27">
        <f>M9</f>
        <v>1165068000</v>
      </c>
    </row>
    <row r="9" spans="1:13" ht="12" customHeight="1">
      <c r="A9" s="15">
        <v>2</v>
      </c>
      <c r="B9" s="23" t="s">
        <v>47</v>
      </c>
      <c r="C9" s="12" t="s">
        <v>17</v>
      </c>
      <c r="D9" s="8">
        <v>2</v>
      </c>
      <c r="E9" s="15" t="s">
        <v>43</v>
      </c>
      <c r="F9" s="29">
        <v>1165068000</v>
      </c>
      <c r="G9" s="8">
        <v>0</v>
      </c>
      <c r="H9" s="8">
        <v>0</v>
      </c>
      <c r="I9" s="8">
        <v>0</v>
      </c>
      <c r="J9" s="8">
        <v>0</v>
      </c>
      <c r="K9" s="30">
        <f>(D9-G9)+I9</f>
        <v>2</v>
      </c>
      <c r="L9" s="14" t="s">
        <v>16</v>
      </c>
      <c r="M9" s="32">
        <f>(F9-H9)+J9</f>
        <v>1165068000</v>
      </c>
    </row>
    <row r="10" spans="1:13" ht="12" customHeight="1">
      <c r="A10" s="15">
        <v>3</v>
      </c>
      <c r="B10" s="22" t="s">
        <v>48</v>
      </c>
      <c r="C10" s="11" t="s">
        <v>18</v>
      </c>
      <c r="D10" s="10">
        <f>D11+D12+D13+D14+D15+D16+D17+D18+D19</f>
        <v>72</v>
      </c>
      <c r="E10" s="13" t="s">
        <v>16</v>
      </c>
      <c r="F10" s="10">
        <f>F11+F12+F13+F14+F15+F16+F17+F18+F19</f>
        <v>194444000</v>
      </c>
      <c r="G10" s="7">
        <f t="shared" ref="G10:J10" si="1">G11+G12+G13+G14+G15+G16+G17+G18+G19</f>
        <v>2</v>
      </c>
      <c r="H10" s="7">
        <f t="shared" si="1"/>
        <v>500000</v>
      </c>
      <c r="I10" s="7">
        <f t="shared" si="1"/>
        <v>1</v>
      </c>
      <c r="J10" s="7">
        <f t="shared" si="1"/>
        <v>8950000</v>
      </c>
      <c r="K10" s="10">
        <f>K11+K12+K13+K14+K15+K16+K17+K18+K19</f>
        <v>71</v>
      </c>
      <c r="L10" s="13" t="s">
        <v>16</v>
      </c>
      <c r="M10" s="10">
        <f>M11+M12+M13+M14+M15+M16+M17+M18+M19</f>
        <v>202894000</v>
      </c>
    </row>
    <row r="11" spans="1:13" ht="12" customHeight="1">
      <c r="A11" s="15">
        <v>4</v>
      </c>
      <c r="B11" s="23" t="s">
        <v>49</v>
      </c>
      <c r="C11" s="12" t="s">
        <v>19</v>
      </c>
      <c r="D11" s="8">
        <v>1</v>
      </c>
      <c r="E11" s="14" t="s">
        <v>16</v>
      </c>
      <c r="F11" s="29">
        <v>7000000</v>
      </c>
      <c r="G11" s="8">
        <v>0</v>
      </c>
      <c r="H11" s="8">
        <v>0</v>
      </c>
      <c r="I11" s="8">
        <v>0</v>
      </c>
      <c r="J11" s="8">
        <v>0</v>
      </c>
      <c r="K11" s="30">
        <f t="shared" ref="K11:K19" si="2">(D11-G11)+I11</f>
        <v>1</v>
      </c>
      <c r="L11" s="14" t="s">
        <v>16</v>
      </c>
      <c r="M11" s="32">
        <f t="shared" ref="M11:M19" si="3">(F11-H11)+J11</f>
        <v>7000000</v>
      </c>
    </row>
    <row r="12" spans="1:13" ht="12" customHeight="1">
      <c r="A12" s="15">
        <v>5</v>
      </c>
      <c r="B12" s="23" t="s">
        <v>50</v>
      </c>
      <c r="C12" s="12" t="s">
        <v>20</v>
      </c>
      <c r="D12" s="8">
        <v>2</v>
      </c>
      <c r="E12" s="14" t="s">
        <v>16</v>
      </c>
      <c r="F12" s="29">
        <v>27814000</v>
      </c>
      <c r="G12" s="8">
        <v>0</v>
      </c>
      <c r="H12" s="8">
        <v>0</v>
      </c>
      <c r="I12" s="8">
        <v>0</v>
      </c>
      <c r="J12" s="8">
        <v>0</v>
      </c>
      <c r="K12" s="30">
        <f t="shared" si="2"/>
        <v>2</v>
      </c>
      <c r="L12" s="14" t="s">
        <v>16</v>
      </c>
      <c r="M12" s="32">
        <f t="shared" si="3"/>
        <v>27814000</v>
      </c>
    </row>
    <row r="13" spans="1:13" ht="12" customHeight="1">
      <c r="A13" s="15">
        <v>6</v>
      </c>
      <c r="B13" s="23" t="s">
        <v>51</v>
      </c>
      <c r="C13" s="12" t="s">
        <v>21</v>
      </c>
      <c r="D13" s="8">
        <v>0</v>
      </c>
      <c r="E13" s="14" t="s">
        <v>16</v>
      </c>
      <c r="F13" s="29">
        <v>0</v>
      </c>
      <c r="G13" s="8">
        <v>0</v>
      </c>
      <c r="H13" s="8">
        <v>0</v>
      </c>
      <c r="I13" s="8">
        <v>0</v>
      </c>
      <c r="J13" s="8">
        <v>0</v>
      </c>
      <c r="K13" s="30">
        <f t="shared" si="2"/>
        <v>0</v>
      </c>
      <c r="L13" s="14" t="s">
        <v>16</v>
      </c>
      <c r="M13" s="32">
        <f t="shared" si="3"/>
        <v>0</v>
      </c>
    </row>
    <row r="14" spans="1:13" ht="12" customHeight="1">
      <c r="A14" s="15">
        <v>7</v>
      </c>
      <c r="B14" s="23" t="s">
        <v>52</v>
      </c>
      <c r="C14" s="12" t="s">
        <v>22</v>
      </c>
      <c r="D14" s="8">
        <v>0</v>
      </c>
      <c r="E14" s="14" t="s">
        <v>16</v>
      </c>
      <c r="F14" s="29">
        <v>0</v>
      </c>
      <c r="G14" s="8">
        <v>0</v>
      </c>
      <c r="H14" s="8">
        <v>0</v>
      </c>
      <c r="I14" s="8">
        <v>0</v>
      </c>
      <c r="J14" s="8">
        <v>0</v>
      </c>
      <c r="K14" s="30">
        <f t="shared" si="2"/>
        <v>0</v>
      </c>
      <c r="L14" s="14" t="s">
        <v>16</v>
      </c>
      <c r="M14" s="32">
        <f t="shared" si="3"/>
        <v>0</v>
      </c>
    </row>
    <row r="15" spans="1:13" ht="12" customHeight="1">
      <c r="A15" s="15">
        <v>8</v>
      </c>
      <c r="B15" s="23" t="s">
        <v>53</v>
      </c>
      <c r="C15" s="12" t="s">
        <v>23</v>
      </c>
      <c r="D15" s="8">
        <v>66</v>
      </c>
      <c r="E15" s="14" t="s">
        <v>16</v>
      </c>
      <c r="F15" s="29">
        <v>151405000</v>
      </c>
      <c r="G15" s="8">
        <v>2</v>
      </c>
      <c r="H15" s="8">
        <v>500000</v>
      </c>
      <c r="I15" s="8">
        <v>1</v>
      </c>
      <c r="J15" s="8">
        <v>8950000</v>
      </c>
      <c r="K15" s="30">
        <f t="shared" si="2"/>
        <v>65</v>
      </c>
      <c r="L15" s="14" t="s">
        <v>16</v>
      </c>
      <c r="M15" s="32">
        <f t="shared" si="3"/>
        <v>159855000</v>
      </c>
    </row>
    <row r="16" spans="1:13" ht="12" customHeight="1">
      <c r="A16" s="15">
        <v>9</v>
      </c>
      <c r="B16" s="23" t="s">
        <v>54</v>
      </c>
      <c r="C16" s="12" t="s">
        <v>24</v>
      </c>
      <c r="D16" s="8">
        <v>3</v>
      </c>
      <c r="E16" s="14" t="s">
        <v>16</v>
      </c>
      <c r="F16" s="29">
        <v>8225000</v>
      </c>
      <c r="G16" s="8">
        <v>0</v>
      </c>
      <c r="H16" s="8">
        <v>0</v>
      </c>
      <c r="I16" s="8">
        <v>0</v>
      </c>
      <c r="J16" s="8">
        <v>0</v>
      </c>
      <c r="K16" s="30">
        <f t="shared" si="2"/>
        <v>3</v>
      </c>
      <c r="L16" s="14" t="s">
        <v>16</v>
      </c>
      <c r="M16" s="32">
        <f t="shared" si="3"/>
        <v>8225000</v>
      </c>
    </row>
    <row r="17" spans="1:13" ht="12" customHeight="1">
      <c r="A17" s="15">
        <v>10</v>
      </c>
      <c r="B17" s="23" t="s">
        <v>55</v>
      </c>
      <c r="C17" s="12" t="s">
        <v>25</v>
      </c>
      <c r="D17" s="8">
        <v>0</v>
      </c>
      <c r="E17" s="14" t="s">
        <v>16</v>
      </c>
      <c r="F17" s="29">
        <v>0</v>
      </c>
      <c r="G17" s="8">
        <v>0</v>
      </c>
      <c r="H17" s="8">
        <v>0</v>
      </c>
      <c r="I17" s="8">
        <v>0</v>
      </c>
      <c r="J17" s="8">
        <v>0</v>
      </c>
      <c r="K17" s="30">
        <f t="shared" si="2"/>
        <v>0</v>
      </c>
      <c r="L17" s="14" t="s">
        <v>16</v>
      </c>
      <c r="M17" s="32">
        <f t="shared" si="3"/>
        <v>0</v>
      </c>
    </row>
    <row r="18" spans="1:13" ht="12" customHeight="1">
      <c r="A18" s="15">
        <v>11</v>
      </c>
      <c r="B18" s="23" t="s">
        <v>56</v>
      </c>
      <c r="C18" s="12" t="s">
        <v>26</v>
      </c>
      <c r="D18" s="8">
        <v>0</v>
      </c>
      <c r="E18" s="14" t="s">
        <v>16</v>
      </c>
      <c r="F18" s="29">
        <v>0</v>
      </c>
      <c r="G18" s="8">
        <v>0</v>
      </c>
      <c r="H18" s="8">
        <v>0</v>
      </c>
      <c r="I18" s="8">
        <v>0</v>
      </c>
      <c r="J18" s="8">
        <v>0</v>
      </c>
      <c r="K18" s="30">
        <f t="shared" si="2"/>
        <v>0</v>
      </c>
      <c r="L18" s="14" t="s">
        <v>16</v>
      </c>
      <c r="M18" s="32">
        <f t="shared" si="3"/>
        <v>0</v>
      </c>
    </row>
    <row r="19" spans="1:13" ht="12" customHeight="1">
      <c r="A19" s="15">
        <v>12</v>
      </c>
      <c r="B19" s="23" t="s">
        <v>57</v>
      </c>
      <c r="C19" s="12" t="s">
        <v>27</v>
      </c>
      <c r="D19" s="8">
        <v>0</v>
      </c>
      <c r="E19" s="14" t="s">
        <v>16</v>
      </c>
      <c r="F19" s="29">
        <v>0</v>
      </c>
      <c r="G19" s="8">
        <v>0</v>
      </c>
      <c r="H19" s="8">
        <v>0</v>
      </c>
      <c r="I19" s="8">
        <v>0</v>
      </c>
      <c r="J19" s="8">
        <v>0</v>
      </c>
      <c r="K19" s="30">
        <f t="shared" si="2"/>
        <v>0</v>
      </c>
      <c r="L19" s="14" t="s">
        <v>16</v>
      </c>
      <c r="M19" s="32">
        <f t="shared" si="3"/>
        <v>0</v>
      </c>
    </row>
    <row r="20" spans="1:13" ht="12" customHeight="1">
      <c r="A20" s="15">
        <v>13</v>
      </c>
      <c r="B20" s="22" t="s">
        <v>58</v>
      </c>
      <c r="C20" s="11" t="s">
        <v>28</v>
      </c>
      <c r="D20" s="10">
        <f>D21</f>
        <v>6</v>
      </c>
      <c r="E20" s="13" t="s">
        <v>16</v>
      </c>
      <c r="F20" s="10">
        <f>F21</f>
        <v>551854600</v>
      </c>
      <c r="G20" s="7">
        <f t="shared" ref="G20:J20" si="4">G21</f>
        <v>0</v>
      </c>
      <c r="H20" s="7">
        <f t="shared" si="4"/>
        <v>0</v>
      </c>
      <c r="I20" s="7">
        <f t="shared" si="4"/>
        <v>0</v>
      </c>
      <c r="J20" s="7">
        <f t="shared" si="4"/>
        <v>12986000</v>
      </c>
      <c r="K20" s="10">
        <f>K21</f>
        <v>6</v>
      </c>
      <c r="L20" s="13" t="s">
        <v>16</v>
      </c>
      <c r="M20" s="10">
        <f>M21</f>
        <v>564840600</v>
      </c>
    </row>
    <row r="21" spans="1:13" ht="12" customHeight="1">
      <c r="A21" s="15">
        <v>14</v>
      </c>
      <c r="B21" s="23" t="s">
        <v>59</v>
      </c>
      <c r="C21" s="12" t="s">
        <v>29</v>
      </c>
      <c r="D21" s="8">
        <v>6</v>
      </c>
      <c r="E21" s="14" t="s">
        <v>16</v>
      </c>
      <c r="F21" s="29">
        <v>551854600</v>
      </c>
      <c r="G21" s="8">
        <v>0</v>
      </c>
      <c r="H21" s="8">
        <v>0</v>
      </c>
      <c r="I21" s="8">
        <v>0</v>
      </c>
      <c r="J21" s="8">
        <v>12986000</v>
      </c>
      <c r="K21" s="30">
        <f t="shared" ref="K21:K22" si="5">(D21-G21)+I21</f>
        <v>6</v>
      </c>
      <c r="L21" s="14" t="s">
        <v>16</v>
      </c>
      <c r="M21" s="32">
        <f t="shared" ref="M21:M22" si="6">(F21-H21)+J21</f>
        <v>564840600</v>
      </c>
    </row>
    <row r="22" spans="1:13" ht="12" customHeight="1">
      <c r="A22" s="15">
        <v>15</v>
      </c>
      <c r="B22" s="23" t="s">
        <v>60</v>
      </c>
      <c r="C22" s="12" t="s">
        <v>30</v>
      </c>
      <c r="D22" s="8">
        <v>0</v>
      </c>
      <c r="E22" s="14" t="s">
        <v>16</v>
      </c>
      <c r="F22" s="29">
        <v>0</v>
      </c>
      <c r="G22" s="8">
        <v>0</v>
      </c>
      <c r="H22" s="8">
        <v>0</v>
      </c>
      <c r="I22" s="8">
        <v>0</v>
      </c>
      <c r="J22" s="8">
        <v>0</v>
      </c>
      <c r="K22" s="30">
        <f t="shared" si="5"/>
        <v>0</v>
      </c>
      <c r="L22" s="14" t="s">
        <v>16</v>
      </c>
      <c r="M22" s="32">
        <f t="shared" si="6"/>
        <v>0</v>
      </c>
    </row>
    <row r="23" spans="1:13" ht="12" customHeight="1">
      <c r="A23" s="15">
        <v>16</v>
      </c>
      <c r="B23" s="22" t="s">
        <v>61</v>
      </c>
      <c r="C23" s="11" t="s">
        <v>31</v>
      </c>
      <c r="D23" s="8">
        <v>0</v>
      </c>
      <c r="E23" s="13" t="s">
        <v>16</v>
      </c>
      <c r="F23" s="10">
        <v>0</v>
      </c>
      <c r="G23" s="33">
        <v>0</v>
      </c>
      <c r="H23" s="33">
        <v>0</v>
      </c>
      <c r="I23" s="33">
        <v>0</v>
      </c>
      <c r="J23" s="33">
        <v>0</v>
      </c>
      <c r="K23" s="8">
        <v>0</v>
      </c>
      <c r="L23" s="13" t="s">
        <v>16</v>
      </c>
      <c r="M23" s="8">
        <v>0</v>
      </c>
    </row>
    <row r="24" spans="1:13" ht="12" customHeight="1">
      <c r="A24" s="15">
        <v>17</v>
      </c>
      <c r="B24" s="23" t="s">
        <v>62</v>
      </c>
      <c r="C24" s="12" t="s">
        <v>32</v>
      </c>
      <c r="D24" s="8">
        <v>0</v>
      </c>
      <c r="E24" s="14" t="s">
        <v>16</v>
      </c>
      <c r="F24" s="29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14" t="s">
        <v>16</v>
      </c>
      <c r="M24" s="8">
        <v>0</v>
      </c>
    </row>
    <row r="25" spans="1:13" ht="12" customHeight="1">
      <c r="A25" s="15">
        <v>18</v>
      </c>
      <c r="B25" s="23" t="s">
        <v>63</v>
      </c>
      <c r="C25" s="12" t="s">
        <v>33</v>
      </c>
      <c r="D25" s="8">
        <v>0</v>
      </c>
      <c r="E25" s="14" t="s">
        <v>16</v>
      </c>
      <c r="F25" s="29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14" t="s">
        <v>16</v>
      </c>
      <c r="M25" s="8">
        <v>0</v>
      </c>
    </row>
    <row r="26" spans="1:13" ht="12" customHeight="1">
      <c r="A26" s="15">
        <v>19</v>
      </c>
      <c r="B26" s="23" t="s">
        <v>64</v>
      </c>
      <c r="C26" s="12" t="s">
        <v>34</v>
      </c>
      <c r="D26" s="8">
        <v>0</v>
      </c>
      <c r="E26" s="14" t="s">
        <v>16</v>
      </c>
      <c r="F26" s="29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14" t="s">
        <v>16</v>
      </c>
      <c r="M26" s="8">
        <v>0</v>
      </c>
    </row>
    <row r="27" spans="1:13" ht="12" customHeight="1">
      <c r="A27" s="15">
        <v>20</v>
      </c>
      <c r="B27" s="23" t="s">
        <v>65</v>
      </c>
      <c r="C27" s="12" t="s">
        <v>35</v>
      </c>
      <c r="D27" s="8">
        <v>0</v>
      </c>
      <c r="E27" s="14" t="s">
        <v>16</v>
      </c>
      <c r="F27" s="29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14" t="s">
        <v>16</v>
      </c>
      <c r="M27" s="8">
        <v>0</v>
      </c>
    </row>
    <row r="28" spans="1:13" ht="12" customHeight="1">
      <c r="A28" s="15">
        <v>21</v>
      </c>
      <c r="B28" s="22" t="s">
        <v>66</v>
      </c>
      <c r="C28" s="11" t="s">
        <v>36</v>
      </c>
      <c r="D28" s="8">
        <v>0</v>
      </c>
      <c r="E28" s="13" t="s">
        <v>16</v>
      </c>
      <c r="F28" s="10">
        <v>0</v>
      </c>
      <c r="G28" s="33">
        <v>0</v>
      </c>
      <c r="H28" s="33">
        <v>0</v>
      </c>
      <c r="I28" s="33">
        <v>0</v>
      </c>
      <c r="J28" s="33">
        <v>0</v>
      </c>
      <c r="K28" s="8">
        <v>0</v>
      </c>
      <c r="L28" s="13" t="s">
        <v>16</v>
      </c>
      <c r="M28" s="8">
        <v>0</v>
      </c>
    </row>
    <row r="29" spans="1:13" ht="12" customHeight="1">
      <c r="A29" s="15">
        <v>22</v>
      </c>
      <c r="B29" s="23" t="s">
        <v>67</v>
      </c>
      <c r="C29" s="12" t="s">
        <v>37</v>
      </c>
      <c r="D29" s="8">
        <v>0</v>
      </c>
      <c r="E29" s="14" t="s">
        <v>16</v>
      </c>
      <c r="F29" s="29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14" t="s">
        <v>16</v>
      </c>
      <c r="M29" s="8">
        <v>0</v>
      </c>
    </row>
    <row r="30" spans="1:13" ht="12" customHeight="1">
      <c r="A30" s="15">
        <v>23</v>
      </c>
      <c r="B30" s="23" t="s">
        <v>68</v>
      </c>
      <c r="C30" s="12" t="s">
        <v>38</v>
      </c>
      <c r="D30" s="8">
        <v>0</v>
      </c>
      <c r="E30" s="14" t="s">
        <v>16</v>
      </c>
      <c r="F30" s="29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14" t="s">
        <v>16</v>
      </c>
      <c r="M30" s="8">
        <v>0</v>
      </c>
    </row>
    <row r="31" spans="1:13" ht="12" customHeight="1">
      <c r="A31" s="15">
        <v>24</v>
      </c>
      <c r="B31" s="23" t="s">
        <v>69</v>
      </c>
      <c r="C31" s="12" t="s">
        <v>39</v>
      </c>
      <c r="D31" s="8">
        <v>0</v>
      </c>
      <c r="E31" s="14" t="s">
        <v>16</v>
      </c>
      <c r="F31" s="29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14" t="s">
        <v>16</v>
      </c>
      <c r="M31" s="8">
        <v>0</v>
      </c>
    </row>
    <row r="32" spans="1:13" ht="12" customHeight="1">
      <c r="A32" s="15">
        <v>25</v>
      </c>
      <c r="B32" s="22" t="s">
        <v>70</v>
      </c>
      <c r="C32" s="11" t="s">
        <v>40</v>
      </c>
      <c r="D32" s="8">
        <v>0</v>
      </c>
      <c r="E32" s="13" t="s">
        <v>16</v>
      </c>
      <c r="F32" s="10">
        <v>0</v>
      </c>
      <c r="G32" s="33">
        <v>0</v>
      </c>
      <c r="H32" s="33">
        <v>0</v>
      </c>
      <c r="I32" s="33">
        <v>0</v>
      </c>
      <c r="J32" s="33">
        <v>0</v>
      </c>
      <c r="K32" s="8">
        <v>0</v>
      </c>
      <c r="L32" s="13" t="s">
        <v>16</v>
      </c>
      <c r="M32" s="8">
        <v>0</v>
      </c>
    </row>
    <row r="33" spans="1:13" ht="12" customHeight="1">
      <c r="A33" s="15">
        <v>26</v>
      </c>
      <c r="B33" s="23" t="s">
        <v>71</v>
      </c>
      <c r="C33" s="12" t="s">
        <v>40</v>
      </c>
      <c r="D33" s="8">
        <v>0</v>
      </c>
      <c r="E33" s="14" t="s">
        <v>16</v>
      </c>
      <c r="F33" s="29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14" t="s">
        <v>16</v>
      </c>
      <c r="M33" s="8">
        <v>0</v>
      </c>
    </row>
    <row r="34" spans="1:13" ht="14.25" customHeight="1">
      <c r="A34" s="2" t="s">
        <v>14</v>
      </c>
      <c r="B34" s="5" t="s">
        <v>14</v>
      </c>
      <c r="C34" s="4" t="s">
        <v>41</v>
      </c>
      <c r="D34" s="34">
        <f>D20+D10+D8</f>
        <v>80</v>
      </c>
      <c r="E34" s="3" t="s">
        <v>14</v>
      </c>
      <c r="F34" s="34">
        <f>F20+F10+F8</f>
        <v>1911366600</v>
      </c>
      <c r="G34" s="9">
        <f t="shared" ref="G34:J34" si="7">G20+G10+G8</f>
        <v>2</v>
      </c>
      <c r="H34" s="9">
        <f t="shared" si="7"/>
        <v>500000</v>
      </c>
      <c r="I34" s="9">
        <f t="shared" si="7"/>
        <v>1</v>
      </c>
      <c r="J34" s="9">
        <f t="shared" si="7"/>
        <v>21936000</v>
      </c>
      <c r="K34" s="34">
        <f>K20+K10+K8</f>
        <v>79</v>
      </c>
      <c r="L34" s="3" t="s">
        <v>14</v>
      </c>
      <c r="M34" s="34">
        <f>M20+M10+M8</f>
        <v>1932802600</v>
      </c>
    </row>
    <row r="35" spans="1:13" s="17" customFormat="1" ht="14.1" customHeight="1">
      <c r="F35" s="18"/>
    </row>
    <row r="36" spans="1:13" s="20" customFormat="1" ht="14.1" customHeight="1">
      <c r="K36" s="91" t="s">
        <v>164</v>
      </c>
      <c r="L36" s="91"/>
      <c r="M36" s="91"/>
    </row>
    <row r="37" spans="1:13" s="20" customFormat="1" ht="14.1" customHeight="1">
      <c r="K37" s="91" t="s">
        <v>44</v>
      </c>
      <c r="L37" s="91"/>
      <c r="M37" s="91"/>
    </row>
    <row r="38" spans="1:13" s="20" customFormat="1" ht="14.1" customHeight="1">
      <c r="L38" s="19"/>
    </row>
    <row r="39" spans="1:13" s="20" customFormat="1" ht="14.1" customHeight="1">
      <c r="L39" s="19"/>
    </row>
    <row r="40" spans="1:13" s="20" customFormat="1" ht="14.1" customHeight="1">
      <c r="K40" s="92" t="s">
        <v>73</v>
      </c>
      <c r="L40" s="92"/>
      <c r="M40" s="92"/>
    </row>
    <row r="41" spans="1:13" s="20" customFormat="1" ht="14.1" customHeight="1">
      <c r="K41" s="91" t="s">
        <v>74</v>
      </c>
      <c r="L41" s="91"/>
      <c r="M41" s="91"/>
    </row>
    <row r="42" spans="1:13" s="17" customFormat="1" ht="14.1" customHeight="1"/>
    <row r="43" spans="1:13" s="17" customFormat="1" ht="14.1" customHeight="1"/>
  </sheetData>
  <mergeCells count="15">
    <mergeCell ref="A1:M1"/>
    <mergeCell ref="A2:M2"/>
    <mergeCell ref="A3:M3"/>
    <mergeCell ref="A5:A7"/>
    <mergeCell ref="B5:B7"/>
    <mergeCell ref="C5:C7"/>
    <mergeCell ref="D5:F6"/>
    <mergeCell ref="G5:J5"/>
    <mergeCell ref="K5:M6"/>
    <mergeCell ref="G6:H6"/>
    <mergeCell ref="K41:M41"/>
    <mergeCell ref="K40:M40"/>
    <mergeCell ref="K37:M37"/>
    <mergeCell ref="K36:M36"/>
    <mergeCell ref="I6:J6"/>
  </mergeCells>
  <printOptions horizontalCentered="1"/>
  <pageMargins left="0.39370078740157483" right="0.39370078740157483" top="0.59055118110236227" bottom="0.39370078740157483" header="0" footer="0"/>
  <pageSetup paperSize="10001" scale="91" firstPageNumber="0" orientation="landscape" useFirstPageNumber="1" errors="blank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23"/>
  <sheetViews>
    <sheetView view="pageBreakPreview" zoomScaleSheetLayoutView="100" workbookViewId="0">
      <selection activeCell="P17" sqref="P17"/>
    </sheetView>
  </sheetViews>
  <sheetFormatPr defaultRowHeight="15"/>
  <cols>
    <col min="1" max="1" width="3" style="45" customWidth="1"/>
    <col min="2" max="2" width="6.33203125" style="45" customWidth="1"/>
    <col min="3" max="3" width="7.44140625" style="45" customWidth="1"/>
    <col min="4" max="4" width="4.21875" style="45" customWidth="1"/>
    <col min="5" max="5" width="13" style="45" customWidth="1"/>
    <col min="6" max="6" width="8.44140625" style="45" customWidth="1"/>
    <col min="7" max="7" width="6.109375" style="45" customWidth="1"/>
    <col min="8" max="8" width="8.109375" style="45" customWidth="1"/>
    <col min="9" max="9" width="6.88671875" style="45" customWidth="1"/>
    <col min="10" max="12" width="4.6640625" style="45" customWidth="1"/>
    <col min="13" max="13" width="3" style="45" customWidth="1"/>
    <col min="14" max="14" width="7.77734375" style="45" customWidth="1"/>
    <col min="15" max="15" width="3" style="45" customWidth="1"/>
    <col min="16" max="16" width="7.77734375" style="45" customWidth="1"/>
    <col min="17" max="17" width="3" style="45" customWidth="1"/>
    <col min="18" max="18" width="7.77734375" style="45" customWidth="1"/>
    <col min="19" max="19" width="3" style="45" customWidth="1"/>
    <col min="20" max="20" width="7.77734375" style="45" customWidth="1"/>
    <col min="21" max="21" width="4.21875" style="45" customWidth="1"/>
    <col min="22" max="16384" width="8.88671875" style="45"/>
  </cols>
  <sheetData>
    <row r="1" spans="1:21" s="44" customFormat="1" ht="20.100000000000001" customHeight="1">
      <c r="A1" s="101" t="s">
        <v>75</v>
      </c>
      <c r="B1" s="101" t="s">
        <v>76</v>
      </c>
      <c r="C1" s="101" t="s">
        <v>76</v>
      </c>
      <c r="D1" s="101" t="s">
        <v>76</v>
      </c>
      <c r="E1" s="101" t="s">
        <v>76</v>
      </c>
      <c r="F1" s="101" t="s">
        <v>76</v>
      </c>
      <c r="G1" s="101" t="s">
        <v>76</v>
      </c>
      <c r="H1" s="101" t="s">
        <v>76</v>
      </c>
      <c r="I1" s="101" t="s">
        <v>76</v>
      </c>
      <c r="J1" s="101" t="s">
        <v>76</v>
      </c>
      <c r="K1" s="101" t="s">
        <v>76</v>
      </c>
      <c r="L1" s="101" t="s">
        <v>76</v>
      </c>
      <c r="M1" s="101" t="s">
        <v>76</v>
      </c>
      <c r="N1" s="101" t="s">
        <v>76</v>
      </c>
      <c r="O1" s="101" t="s">
        <v>76</v>
      </c>
      <c r="P1" s="101" t="s">
        <v>76</v>
      </c>
      <c r="Q1" s="101" t="s">
        <v>76</v>
      </c>
      <c r="R1" s="101" t="s">
        <v>76</v>
      </c>
      <c r="S1" s="101" t="s">
        <v>76</v>
      </c>
      <c r="T1" s="101" t="s">
        <v>76</v>
      </c>
      <c r="U1" s="101" t="s">
        <v>76</v>
      </c>
    </row>
    <row r="2" spans="1:21" s="44" customFormat="1" ht="15" customHeight="1">
      <c r="A2" s="102" t="s">
        <v>147</v>
      </c>
      <c r="B2" s="102" t="s">
        <v>77</v>
      </c>
      <c r="C2" s="102" t="s">
        <v>77</v>
      </c>
      <c r="D2" s="102" t="s">
        <v>77</v>
      </c>
      <c r="E2" s="102" t="s">
        <v>77</v>
      </c>
      <c r="F2" s="102" t="s">
        <v>77</v>
      </c>
      <c r="G2" s="102" t="s">
        <v>77</v>
      </c>
      <c r="H2" s="102" t="s">
        <v>77</v>
      </c>
      <c r="I2" s="102" t="s">
        <v>77</v>
      </c>
      <c r="J2" s="102" t="s">
        <v>77</v>
      </c>
      <c r="K2" s="102" t="s">
        <v>77</v>
      </c>
      <c r="L2" s="102" t="s">
        <v>77</v>
      </c>
      <c r="M2" s="102" t="s">
        <v>77</v>
      </c>
      <c r="N2" s="102" t="s">
        <v>77</v>
      </c>
      <c r="O2" s="102" t="s">
        <v>77</v>
      </c>
      <c r="P2" s="102" t="s">
        <v>77</v>
      </c>
      <c r="Q2" s="102" t="s">
        <v>77</v>
      </c>
      <c r="R2" s="102" t="s">
        <v>77</v>
      </c>
      <c r="S2" s="102" t="s">
        <v>77</v>
      </c>
      <c r="T2" s="102" t="s">
        <v>77</v>
      </c>
      <c r="U2" s="102" t="s">
        <v>77</v>
      </c>
    </row>
    <row r="3" spans="1:21" s="44" customFormat="1" ht="15" customHeight="1">
      <c r="A3" s="102" t="s">
        <v>78</v>
      </c>
      <c r="B3" s="102" t="s">
        <v>79</v>
      </c>
      <c r="C3" s="102" t="s">
        <v>79</v>
      </c>
      <c r="D3" s="102" t="s">
        <v>79</v>
      </c>
      <c r="E3" s="102" t="s">
        <v>79</v>
      </c>
      <c r="F3" s="102" t="s">
        <v>79</v>
      </c>
      <c r="G3" s="102" t="s">
        <v>79</v>
      </c>
      <c r="H3" s="102" t="s">
        <v>79</v>
      </c>
      <c r="I3" s="102" t="s">
        <v>79</v>
      </c>
      <c r="J3" s="102" t="s">
        <v>79</v>
      </c>
      <c r="K3" s="102" t="s">
        <v>79</v>
      </c>
      <c r="L3" s="102" t="s">
        <v>79</v>
      </c>
      <c r="M3" s="102" t="s">
        <v>79</v>
      </c>
      <c r="N3" s="102" t="s">
        <v>79</v>
      </c>
      <c r="O3" s="102" t="s">
        <v>79</v>
      </c>
      <c r="P3" s="102" t="s">
        <v>79</v>
      </c>
      <c r="Q3" s="102" t="s">
        <v>79</v>
      </c>
      <c r="R3" s="102" t="s">
        <v>79</v>
      </c>
      <c r="S3" s="102" t="s">
        <v>79</v>
      </c>
      <c r="T3" s="102" t="s">
        <v>79</v>
      </c>
      <c r="U3" s="102" t="s">
        <v>79</v>
      </c>
    </row>
    <row r="4" spans="1:21" s="44" customFormat="1" ht="15" customHeight="1">
      <c r="A4" s="103" t="s">
        <v>153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</row>
    <row r="5" spans="1:21" ht="14.25" customHeight="1">
      <c r="A5" s="100" t="s">
        <v>80</v>
      </c>
      <c r="B5" s="100" t="s">
        <v>80</v>
      </c>
      <c r="C5" s="100" t="s">
        <v>81</v>
      </c>
      <c r="D5" s="100" t="s">
        <v>81</v>
      </c>
      <c r="E5" s="100" t="s">
        <v>81</v>
      </c>
      <c r="F5" s="100" t="s">
        <v>81</v>
      </c>
      <c r="G5" s="100" t="s">
        <v>81</v>
      </c>
      <c r="H5" s="100" t="s">
        <v>81</v>
      </c>
      <c r="I5" s="100" t="s">
        <v>81</v>
      </c>
      <c r="J5" s="100" t="s">
        <v>81</v>
      </c>
      <c r="K5" s="100" t="s">
        <v>81</v>
      </c>
      <c r="L5" s="100" t="s">
        <v>81</v>
      </c>
      <c r="M5" s="100" t="s">
        <v>81</v>
      </c>
      <c r="N5" s="100" t="s">
        <v>81</v>
      </c>
      <c r="O5" s="100" t="s">
        <v>81</v>
      </c>
      <c r="P5" s="100" t="s">
        <v>81</v>
      </c>
      <c r="Q5" s="100" t="s">
        <v>81</v>
      </c>
      <c r="R5" s="100" t="s">
        <v>81</v>
      </c>
      <c r="S5" s="100" t="s">
        <v>81</v>
      </c>
      <c r="T5" s="100" t="s">
        <v>81</v>
      </c>
      <c r="U5" s="100" t="s">
        <v>81</v>
      </c>
    </row>
    <row r="6" spans="1:21" ht="14.25" customHeight="1">
      <c r="A6" s="100" t="s">
        <v>82</v>
      </c>
      <c r="B6" s="100" t="s">
        <v>82</v>
      </c>
      <c r="C6" s="100" t="s">
        <v>83</v>
      </c>
      <c r="D6" s="100" t="s">
        <v>83</v>
      </c>
      <c r="E6" s="100" t="s">
        <v>83</v>
      </c>
      <c r="F6" s="100" t="s">
        <v>83</v>
      </c>
      <c r="G6" s="100" t="s">
        <v>83</v>
      </c>
      <c r="H6" s="100" t="s">
        <v>83</v>
      </c>
      <c r="I6" s="100" t="s">
        <v>83</v>
      </c>
      <c r="J6" s="100" t="s">
        <v>83</v>
      </c>
      <c r="K6" s="100" t="s">
        <v>83</v>
      </c>
      <c r="L6" s="100" t="s">
        <v>83</v>
      </c>
      <c r="M6" s="100" t="s">
        <v>83</v>
      </c>
      <c r="N6" s="100" t="s">
        <v>83</v>
      </c>
      <c r="O6" s="100" t="s">
        <v>83</v>
      </c>
      <c r="P6" s="100" t="s">
        <v>83</v>
      </c>
      <c r="Q6" s="100" t="s">
        <v>83</v>
      </c>
      <c r="R6" s="100" t="s">
        <v>83</v>
      </c>
      <c r="S6" s="100" t="s">
        <v>83</v>
      </c>
      <c r="T6" s="100" t="s">
        <v>83</v>
      </c>
      <c r="U6" s="100" t="s">
        <v>83</v>
      </c>
    </row>
    <row r="7" spans="1:21" ht="14.25" customHeight="1">
      <c r="A7" s="100" t="s">
        <v>84</v>
      </c>
      <c r="B7" s="100" t="s">
        <v>84</v>
      </c>
      <c r="C7" s="100" t="s">
        <v>85</v>
      </c>
      <c r="D7" s="100" t="s">
        <v>86</v>
      </c>
      <c r="E7" s="100" t="s">
        <v>86</v>
      </c>
      <c r="F7" s="100" t="s">
        <v>86</v>
      </c>
      <c r="G7" s="100" t="s">
        <v>86</v>
      </c>
      <c r="H7" s="100" t="s">
        <v>86</v>
      </c>
      <c r="I7" s="100" t="s">
        <v>86</v>
      </c>
      <c r="J7" s="100" t="s">
        <v>86</v>
      </c>
      <c r="K7" s="100" t="s">
        <v>86</v>
      </c>
      <c r="L7" s="100" t="s">
        <v>86</v>
      </c>
      <c r="M7" s="100" t="s">
        <v>86</v>
      </c>
      <c r="N7" s="100" t="s">
        <v>86</v>
      </c>
      <c r="O7" s="100" t="s">
        <v>86</v>
      </c>
      <c r="P7" s="100" t="s">
        <v>86</v>
      </c>
      <c r="Q7" s="100" t="s">
        <v>86</v>
      </c>
      <c r="R7" s="100" t="s">
        <v>86</v>
      </c>
      <c r="S7" s="100" t="s">
        <v>86</v>
      </c>
      <c r="T7" s="100" t="s">
        <v>86</v>
      </c>
      <c r="U7" s="100" t="s">
        <v>86</v>
      </c>
    </row>
    <row r="8" spans="1:21" ht="14.2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</row>
    <row r="9" spans="1:21" ht="19.899999999999999" customHeight="1">
      <c r="A9" s="98" t="s">
        <v>87</v>
      </c>
      <c r="B9" s="98" t="s">
        <v>88</v>
      </c>
      <c r="C9" s="98" t="s">
        <v>88</v>
      </c>
      <c r="D9" s="98" t="s">
        <v>89</v>
      </c>
      <c r="E9" s="98" t="s">
        <v>90</v>
      </c>
      <c r="F9" s="98" t="s">
        <v>91</v>
      </c>
      <c r="G9" s="98" t="s">
        <v>91</v>
      </c>
      <c r="H9" s="98" t="s">
        <v>92</v>
      </c>
      <c r="I9" s="98" t="s">
        <v>93</v>
      </c>
      <c r="J9" s="98" t="s">
        <v>94</v>
      </c>
      <c r="K9" s="98" t="s">
        <v>12</v>
      </c>
      <c r="L9" s="98" t="s">
        <v>94</v>
      </c>
      <c r="M9" s="98" t="s">
        <v>146</v>
      </c>
      <c r="N9" s="98" t="s">
        <v>95</v>
      </c>
      <c r="O9" s="98" t="s">
        <v>96</v>
      </c>
      <c r="P9" s="98" t="s">
        <v>96</v>
      </c>
      <c r="Q9" s="98" t="s">
        <v>96</v>
      </c>
      <c r="R9" s="98" t="s">
        <v>96</v>
      </c>
      <c r="S9" s="98" t="s">
        <v>151</v>
      </c>
      <c r="T9" s="98" t="s">
        <v>97</v>
      </c>
      <c r="U9" s="98" t="s">
        <v>98</v>
      </c>
    </row>
    <row r="10" spans="1:21" ht="17.100000000000001" customHeight="1">
      <c r="A10" s="98" t="s">
        <v>87</v>
      </c>
      <c r="B10" s="98" t="s">
        <v>99</v>
      </c>
      <c r="C10" s="98" t="s">
        <v>100</v>
      </c>
      <c r="D10" s="98" t="s">
        <v>89</v>
      </c>
      <c r="E10" s="98" t="s">
        <v>101</v>
      </c>
      <c r="F10" s="98" t="s">
        <v>102</v>
      </c>
      <c r="G10" s="98" t="s">
        <v>103</v>
      </c>
      <c r="H10" s="98" t="s">
        <v>92</v>
      </c>
      <c r="I10" s="98" t="s">
        <v>93</v>
      </c>
      <c r="J10" s="98" t="s">
        <v>94</v>
      </c>
      <c r="K10" s="98" t="s">
        <v>12</v>
      </c>
      <c r="L10" s="98" t="s">
        <v>94</v>
      </c>
      <c r="M10" s="98" t="s">
        <v>95</v>
      </c>
      <c r="N10" s="98" t="s">
        <v>95</v>
      </c>
      <c r="O10" s="98" t="s">
        <v>9</v>
      </c>
      <c r="P10" s="98" t="s">
        <v>9</v>
      </c>
      <c r="Q10" s="98" t="s">
        <v>10</v>
      </c>
      <c r="R10" s="98" t="s">
        <v>10</v>
      </c>
      <c r="S10" s="98" t="s">
        <v>97</v>
      </c>
      <c r="T10" s="98" t="s">
        <v>97</v>
      </c>
      <c r="U10" s="98" t="s">
        <v>98</v>
      </c>
    </row>
    <row r="11" spans="1:21" ht="17.100000000000001" customHeight="1">
      <c r="A11" s="99" t="s">
        <v>87</v>
      </c>
      <c r="B11" s="99" t="s">
        <v>99</v>
      </c>
      <c r="C11" s="99" t="s">
        <v>100</v>
      </c>
      <c r="D11" s="99" t="s">
        <v>89</v>
      </c>
      <c r="E11" s="99" t="s">
        <v>101</v>
      </c>
      <c r="F11" s="99" t="s">
        <v>102</v>
      </c>
      <c r="G11" s="99" t="s">
        <v>103</v>
      </c>
      <c r="H11" s="99" t="s">
        <v>92</v>
      </c>
      <c r="I11" s="99" t="s">
        <v>93</v>
      </c>
      <c r="J11" s="99" t="s">
        <v>94</v>
      </c>
      <c r="K11" s="99" t="s">
        <v>12</v>
      </c>
      <c r="L11" s="99" t="s">
        <v>94</v>
      </c>
      <c r="M11" s="89" t="s">
        <v>104</v>
      </c>
      <c r="N11" s="89" t="s">
        <v>105</v>
      </c>
      <c r="O11" s="89" t="s">
        <v>104</v>
      </c>
      <c r="P11" s="89" t="s">
        <v>105</v>
      </c>
      <c r="Q11" s="89" t="s">
        <v>104</v>
      </c>
      <c r="R11" s="89" t="s">
        <v>105</v>
      </c>
      <c r="S11" s="89" t="s">
        <v>104</v>
      </c>
      <c r="T11" s="89" t="s">
        <v>105</v>
      </c>
      <c r="U11" s="99" t="s">
        <v>98</v>
      </c>
    </row>
    <row r="12" spans="1:21" s="53" customFormat="1" ht="24.95" customHeight="1">
      <c r="A12" s="67" t="s">
        <v>106</v>
      </c>
      <c r="B12" s="67" t="s">
        <v>107</v>
      </c>
      <c r="C12" s="68" t="s">
        <v>143</v>
      </c>
      <c r="D12" s="68" t="s">
        <v>132</v>
      </c>
      <c r="E12" s="69" t="s">
        <v>144</v>
      </c>
      <c r="F12" s="67" t="s">
        <v>145</v>
      </c>
      <c r="G12" s="67" t="s">
        <v>108</v>
      </c>
      <c r="H12" s="67" t="s">
        <v>109</v>
      </c>
      <c r="I12" s="70">
        <v>42809</v>
      </c>
      <c r="J12" s="67" t="s">
        <v>110</v>
      </c>
      <c r="K12" s="67" t="s">
        <v>111</v>
      </c>
      <c r="L12" s="67" t="s">
        <v>110</v>
      </c>
      <c r="M12" s="71">
        <v>0</v>
      </c>
      <c r="N12" s="72">
        <v>0</v>
      </c>
      <c r="O12" s="71">
        <v>0</v>
      </c>
      <c r="P12" s="71">
        <v>0</v>
      </c>
      <c r="Q12" s="71">
        <v>1</v>
      </c>
      <c r="R12" s="71">
        <v>8950000</v>
      </c>
      <c r="S12" s="71">
        <f>(M12-O12)+Q12</f>
        <v>1</v>
      </c>
      <c r="T12" s="72">
        <f>(N12-P12)+R12</f>
        <v>8950000</v>
      </c>
      <c r="U12" s="73" t="s">
        <v>110</v>
      </c>
    </row>
    <row r="13" spans="1:21" ht="22.5">
      <c r="A13" s="67">
        <v>2</v>
      </c>
      <c r="B13" s="67" t="s">
        <v>107</v>
      </c>
      <c r="C13" s="68" t="s">
        <v>154</v>
      </c>
      <c r="D13" s="68" t="s">
        <v>155</v>
      </c>
      <c r="E13" s="82" t="s">
        <v>156</v>
      </c>
      <c r="F13" s="67"/>
      <c r="G13" s="67" t="s">
        <v>108</v>
      </c>
      <c r="H13" s="67" t="s">
        <v>109</v>
      </c>
      <c r="I13" s="70">
        <v>42866</v>
      </c>
      <c r="J13" s="67" t="s">
        <v>110</v>
      </c>
      <c r="K13" s="67" t="s">
        <v>111</v>
      </c>
      <c r="L13" s="67" t="s">
        <v>110</v>
      </c>
      <c r="M13" s="71">
        <v>0</v>
      </c>
      <c r="N13" s="72">
        <v>0</v>
      </c>
      <c r="O13" s="71">
        <v>0</v>
      </c>
      <c r="P13" s="71">
        <v>0</v>
      </c>
      <c r="Q13" s="71">
        <v>1</v>
      </c>
      <c r="R13" s="71">
        <v>12986000</v>
      </c>
      <c r="S13" s="71">
        <f t="shared" ref="S13:T13" si="0">(M13-O13)+Q13</f>
        <v>1</v>
      </c>
      <c r="T13" s="72">
        <f t="shared" si="0"/>
        <v>12986000</v>
      </c>
      <c r="U13" s="73" t="s">
        <v>110</v>
      </c>
    </row>
    <row r="14" spans="1:21" ht="14.1" customHeight="1">
      <c r="A14" s="97" t="s">
        <v>116</v>
      </c>
      <c r="B14" s="97" t="s">
        <v>116</v>
      </c>
      <c r="C14" s="97" t="s">
        <v>116</v>
      </c>
      <c r="D14" s="97" t="s">
        <v>116</v>
      </c>
      <c r="E14" s="97" t="s">
        <v>116</v>
      </c>
      <c r="F14" s="97" t="s">
        <v>116</v>
      </c>
      <c r="G14" s="97" t="s">
        <v>116</v>
      </c>
      <c r="H14" s="97" t="s">
        <v>116</v>
      </c>
      <c r="I14" s="97" t="s">
        <v>116</v>
      </c>
      <c r="J14" s="97" t="s">
        <v>116</v>
      </c>
      <c r="K14" s="97" t="s">
        <v>116</v>
      </c>
      <c r="L14" s="97" t="s">
        <v>116</v>
      </c>
      <c r="M14" s="65">
        <f t="shared" ref="M14:S14" si="1">SUM(M13:M13)</f>
        <v>0</v>
      </c>
      <c r="N14" s="65">
        <f t="shared" si="1"/>
        <v>0</v>
      </c>
      <c r="O14" s="65">
        <v>2</v>
      </c>
      <c r="P14" s="65">
        <f>SUM(P12:P13)</f>
        <v>0</v>
      </c>
      <c r="Q14" s="65">
        <f t="shared" si="1"/>
        <v>1</v>
      </c>
      <c r="R14" s="65">
        <f>SUM(R12:R13)</f>
        <v>21936000</v>
      </c>
      <c r="S14" s="65">
        <f t="shared" si="1"/>
        <v>1</v>
      </c>
      <c r="T14" s="65">
        <f>SUM(T12:T13)</f>
        <v>21936000</v>
      </c>
      <c r="U14" s="75"/>
    </row>
    <row r="15" spans="1:21" ht="14.1" customHeight="1">
      <c r="A15" s="56" t="s">
        <v>14</v>
      </c>
      <c r="B15" s="56" t="s">
        <v>14</v>
      </c>
      <c r="C15" s="56" t="s">
        <v>14</v>
      </c>
      <c r="D15" s="56" t="s">
        <v>14</v>
      </c>
      <c r="E15" s="56" t="s">
        <v>14</v>
      </c>
      <c r="F15" s="56" t="s">
        <v>14</v>
      </c>
      <c r="G15" s="56" t="s">
        <v>14</v>
      </c>
      <c r="H15" s="56" t="s">
        <v>14</v>
      </c>
      <c r="I15" s="56" t="s">
        <v>14</v>
      </c>
      <c r="J15" s="56" t="s">
        <v>14</v>
      </c>
      <c r="K15" s="56" t="s">
        <v>14</v>
      </c>
      <c r="L15" s="56" t="s">
        <v>14</v>
      </c>
      <c r="M15" s="56" t="s">
        <v>14</v>
      </c>
      <c r="N15" s="56" t="s">
        <v>14</v>
      </c>
      <c r="O15" s="56" t="s">
        <v>14</v>
      </c>
      <c r="P15" s="56" t="s">
        <v>14</v>
      </c>
      <c r="Q15" s="56" t="s">
        <v>14</v>
      </c>
      <c r="R15" s="56" t="s">
        <v>14</v>
      </c>
      <c r="S15" s="56" t="s">
        <v>14</v>
      </c>
      <c r="T15" s="56" t="s">
        <v>14</v>
      </c>
      <c r="U15" s="56" t="s">
        <v>14</v>
      </c>
    </row>
    <row r="16" spans="1:21" ht="14.1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ht="14.1" customHeight="1">
      <c r="A17" s="57"/>
      <c r="B17" s="57"/>
      <c r="C17" s="57"/>
      <c r="D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 t="s">
        <v>165</v>
      </c>
      <c r="Q17" s="57"/>
      <c r="R17" s="57"/>
      <c r="S17" s="57"/>
      <c r="T17" s="57"/>
      <c r="U17" s="57"/>
    </row>
    <row r="18" spans="1:21" ht="14.1" customHeight="1">
      <c r="E18" s="59" t="s">
        <v>117</v>
      </c>
      <c r="U18" s="60"/>
    </row>
    <row r="19" spans="1:21" ht="14.1" customHeight="1">
      <c r="E19" s="58" t="s">
        <v>44</v>
      </c>
      <c r="P19" s="61" t="s">
        <v>118</v>
      </c>
    </row>
    <row r="20" spans="1:21" ht="14.1" customHeight="1">
      <c r="E20" s="58"/>
      <c r="P20" s="61"/>
    </row>
    <row r="21" spans="1:21" ht="14.1" customHeight="1">
      <c r="E21" s="58"/>
      <c r="P21" s="61"/>
    </row>
    <row r="22" spans="1:21">
      <c r="E22" s="62" t="s">
        <v>73</v>
      </c>
      <c r="P22" s="87" t="s">
        <v>148</v>
      </c>
    </row>
    <row r="23" spans="1:21">
      <c r="E23" s="58" t="s">
        <v>74</v>
      </c>
      <c r="P23" s="86" t="s">
        <v>152</v>
      </c>
    </row>
  </sheetData>
  <mergeCells count="31">
    <mergeCell ref="A1:U1"/>
    <mergeCell ref="A2:U2"/>
    <mergeCell ref="A3:U3"/>
    <mergeCell ref="A4:U4"/>
    <mergeCell ref="A5:B5"/>
    <mergeCell ref="C5:U5"/>
    <mergeCell ref="A6:B6"/>
    <mergeCell ref="C6:U6"/>
    <mergeCell ref="A7:B7"/>
    <mergeCell ref="C7:U7"/>
    <mergeCell ref="A9:A11"/>
    <mergeCell ref="B9:C9"/>
    <mergeCell ref="D9:D11"/>
    <mergeCell ref="E9:G9"/>
    <mergeCell ref="H9:H11"/>
    <mergeCell ref="I9:I11"/>
    <mergeCell ref="A14:L14"/>
    <mergeCell ref="U9:U11"/>
    <mergeCell ref="B10:B11"/>
    <mergeCell ref="C10:C11"/>
    <mergeCell ref="E10:E11"/>
    <mergeCell ref="F10:F11"/>
    <mergeCell ref="G10:G11"/>
    <mergeCell ref="O10:P10"/>
    <mergeCell ref="Q10:R10"/>
    <mergeCell ref="J9:J11"/>
    <mergeCell ref="K9:K11"/>
    <mergeCell ref="L9:L11"/>
    <mergeCell ref="M9:N10"/>
    <mergeCell ref="O9:R9"/>
    <mergeCell ref="S9:T10"/>
  </mergeCells>
  <printOptions horizontalCentered="1"/>
  <pageMargins left="0.39370078740157483" right="0.39370078740157483" top="0.59055118110236227" bottom="0.39370078740157483" header="0" footer="0"/>
  <pageSetup paperSize="10001" scale="95" firstPageNumber="0" orientation="landscape" useFirstPageNumber="1" errors="blank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24"/>
  <sheetViews>
    <sheetView view="pageBreakPreview" topLeftCell="A7" zoomScaleSheetLayoutView="100" workbookViewId="0">
      <selection activeCell="P18" sqref="P18"/>
    </sheetView>
  </sheetViews>
  <sheetFormatPr defaultRowHeight="15"/>
  <cols>
    <col min="1" max="1" width="3" style="45" customWidth="1"/>
    <col min="2" max="2" width="6.33203125" style="45" customWidth="1"/>
    <col min="3" max="3" width="7.44140625" style="45" customWidth="1"/>
    <col min="4" max="4" width="4.21875" style="45" customWidth="1"/>
    <col min="5" max="5" width="13" style="45" customWidth="1"/>
    <col min="6" max="6" width="8.44140625" style="45" customWidth="1"/>
    <col min="7" max="7" width="6.109375" style="45" customWidth="1"/>
    <col min="8" max="8" width="8.109375" style="45" customWidth="1"/>
    <col min="9" max="9" width="6.88671875" style="45" customWidth="1"/>
    <col min="10" max="12" width="4.6640625" style="45" customWidth="1"/>
    <col min="13" max="13" width="3" style="45" customWidth="1"/>
    <col min="14" max="14" width="7.77734375" style="45" customWidth="1"/>
    <col min="15" max="15" width="3" style="45" customWidth="1"/>
    <col min="16" max="16" width="7.77734375" style="45" customWidth="1"/>
    <col min="17" max="17" width="3" style="45" customWidth="1"/>
    <col min="18" max="18" width="7.77734375" style="45" customWidth="1"/>
    <col min="19" max="19" width="3" style="45" customWidth="1"/>
    <col min="20" max="20" width="7.77734375" style="45" customWidth="1"/>
    <col min="21" max="21" width="4.21875" style="45" customWidth="1"/>
    <col min="22" max="16384" width="8.88671875" style="45"/>
  </cols>
  <sheetData>
    <row r="1" spans="1:21" s="44" customFormat="1" ht="20.100000000000001" customHeight="1">
      <c r="A1" s="101" t="s">
        <v>75</v>
      </c>
      <c r="B1" s="101" t="s">
        <v>76</v>
      </c>
      <c r="C1" s="101" t="s">
        <v>76</v>
      </c>
      <c r="D1" s="101" t="s">
        <v>76</v>
      </c>
      <c r="E1" s="101" t="s">
        <v>76</v>
      </c>
      <c r="F1" s="101" t="s">
        <v>76</v>
      </c>
      <c r="G1" s="101" t="s">
        <v>76</v>
      </c>
      <c r="H1" s="101" t="s">
        <v>76</v>
      </c>
      <c r="I1" s="101" t="s">
        <v>76</v>
      </c>
      <c r="J1" s="101" t="s">
        <v>76</v>
      </c>
      <c r="K1" s="101" t="s">
        <v>76</v>
      </c>
      <c r="L1" s="101" t="s">
        <v>76</v>
      </c>
      <c r="M1" s="101" t="s">
        <v>76</v>
      </c>
      <c r="N1" s="101" t="s">
        <v>76</v>
      </c>
      <c r="O1" s="101" t="s">
        <v>76</v>
      </c>
      <c r="P1" s="101" t="s">
        <v>76</v>
      </c>
      <c r="Q1" s="101" t="s">
        <v>76</v>
      </c>
      <c r="R1" s="101" t="s">
        <v>76</v>
      </c>
      <c r="S1" s="101" t="s">
        <v>76</v>
      </c>
      <c r="T1" s="101" t="s">
        <v>76</v>
      </c>
      <c r="U1" s="101" t="s">
        <v>76</v>
      </c>
    </row>
    <row r="2" spans="1:21" s="44" customFormat="1" ht="15" customHeight="1">
      <c r="A2" s="102" t="s">
        <v>147</v>
      </c>
      <c r="B2" s="102" t="s">
        <v>77</v>
      </c>
      <c r="C2" s="102" t="s">
        <v>77</v>
      </c>
      <c r="D2" s="102" t="s">
        <v>77</v>
      </c>
      <c r="E2" s="102" t="s">
        <v>77</v>
      </c>
      <c r="F2" s="102" t="s">
        <v>77</v>
      </c>
      <c r="G2" s="102" t="s">
        <v>77</v>
      </c>
      <c r="H2" s="102" t="s">
        <v>77</v>
      </c>
      <c r="I2" s="102" t="s">
        <v>77</v>
      </c>
      <c r="J2" s="102" t="s">
        <v>77</v>
      </c>
      <c r="K2" s="102" t="s">
        <v>77</v>
      </c>
      <c r="L2" s="102" t="s">
        <v>77</v>
      </c>
      <c r="M2" s="102" t="s">
        <v>77</v>
      </c>
      <c r="N2" s="102" t="s">
        <v>77</v>
      </c>
      <c r="O2" s="102" t="s">
        <v>77</v>
      </c>
      <c r="P2" s="102" t="s">
        <v>77</v>
      </c>
      <c r="Q2" s="102" t="s">
        <v>77</v>
      </c>
      <c r="R2" s="102" t="s">
        <v>77</v>
      </c>
      <c r="S2" s="102" t="s">
        <v>77</v>
      </c>
      <c r="T2" s="102" t="s">
        <v>77</v>
      </c>
      <c r="U2" s="102" t="s">
        <v>77</v>
      </c>
    </row>
    <row r="3" spans="1:21" s="44" customFormat="1" ht="15" customHeight="1">
      <c r="A3" s="102" t="s">
        <v>78</v>
      </c>
      <c r="B3" s="102" t="s">
        <v>79</v>
      </c>
      <c r="C3" s="102" t="s">
        <v>79</v>
      </c>
      <c r="D3" s="102" t="s">
        <v>79</v>
      </c>
      <c r="E3" s="102" t="s">
        <v>79</v>
      </c>
      <c r="F3" s="102" t="s">
        <v>79</v>
      </c>
      <c r="G3" s="102" t="s">
        <v>79</v>
      </c>
      <c r="H3" s="102" t="s">
        <v>79</v>
      </c>
      <c r="I3" s="102" t="s">
        <v>79</v>
      </c>
      <c r="J3" s="102" t="s">
        <v>79</v>
      </c>
      <c r="K3" s="102" t="s">
        <v>79</v>
      </c>
      <c r="L3" s="102" t="s">
        <v>79</v>
      </c>
      <c r="M3" s="102" t="s">
        <v>79</v>
      </c>
      <c r="N3" s="102" t="s">
        <v>79</v>
      </c>
      <c r="O3" s="102" t="s">
        <v>79</v>
      </c>
      <c r="P3" s="102" t="s">
        <v>79</v>
      </c>
      <c r="Q3" s="102" t="s">
        <v>79</v>
      </c>
      <c r="R3" s="102" t="s">
        <v>79</v>
      </c>
      <c r="S3" s="102" t="s">
        <v>79</v>
      </c>
      <c r="T3" s="102" t="s">
        <v>79</v>
      </c>
      <c r="U3" s="102" t="s">
        <v>79</v>
      </c>
    </row>
    <row r="4" spans="1:21" s="44" customFormat="1" ht="15" customHeight="1">
      <c r="A4" s="103" t="s">
        <v>153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</row>
    <row r="5" spans="1:21" ht="14.25" customHeight="1">
      <c r="A5" s="100" t="s">
        <v>80</v>
      </c>
      <c r="B5" s="100" t="s">
        <v>80</v>
      </c>
      <c r="C5" s="100" t="s">
        <v>81</v>
      </c>
      <c r="D5" s="100" t="s">
        <v>81</v>
      </c>
      <c r="E5" s="100" t="s">
        <v>81</v>
      </c>
      <c r="F5" s="100" t="s">
        <v>81</v>
      </c>
      <c r="G5" s="100" t="s">
        <v>81</v>
      </c>
      <c r="H5" s="100" t="s">
        <v>81</v>
      </c>
      <c r="I5" s="100" t="s">
        <v>81</v>
      </c>
      <c r="J5" s="100" t="s">
        <v>81</v>
      </c>
      <c r="K5" s="100" t="s">
        <v>81</v>
      </c>
      <c r="L5" s="100" t="s">
        <v>81</v>
      </c>
      <c r="M5" s="100" t="s">
        <v>81</v>
      </c>
      <c r="N5" s="100" t="s">
        <v>81</v>
      </c>
      <c r="O5" s="100" t="s">
        <v>81</v>
      </c>
      <c r="P5" s="100" t="s">
        <v>81</v>
      </c>
      <c r="Q5" s="100" t="s">
        <v>81</v>
      </c>
      <c r="R5" s="100" t="s">
        <v>81</v>
      </c>
      <c r="S5" s="100" t="s">
        <v>81</v>
      </c>
      <c r="T5" s="100" t="s">
        <v>81</v>
      </c>
      <c r="U5" s="100" t="s">
        <v>81</v>
      </c>
    </row>
    <row r="6" spans="1:21" ht="14.25" customHeight="1">
      <c r="A6" s="100" t="s">
        <v>82</v>
      </c>
      <c r="B6" s="100" t="s">
        <v>82</v>
      </c>
      <c r="C6" s="100" t="s">
        <v>83</v>
      </c>
      <c r="D6" s="100" t="s">
        <v>83</v>
      </c>
      <c r="E6" s="100" t="s">
        <v>83</v>
      </c>
      <c r="F6" s="100" t="s">
        <v>83</v>
      </c>
      <c r="G6" s="100" t="s">
        <v>83</v>
      </c>
      <c r="H6" s="100" t="s">
        <v>83</v>
      </c>
      <c r="I6" s="100" t="s">
        <v>83</v>
      </c>
      <c r="J6" s="100" t="s">
        <v>83</v>
      </c>
      <c r="K6" s="100" t="s">
        <v>83</v>
      </c>
      <c r="L6" s="100" t="s">
        <v>83</v>
      </c>
      <c r="M6" s="100" t="s">
        <v>83</v>
      </c>
      <c r="N6" s="100" t="s">
        <v>83</v>
      </c>
      <c r="O6" s="100" t="s">
        <v>83</v>
      </c>
      <c r="P6" s="100" t="s">
        <v>83</v>
      </c>
      <c r="Q6" s="100" t="s">
        <v>83</v>
      </c>
      <c r="R6" s="100" t="s">
        <v>83</v>
      </c>
      <c r="S6" s="100" t="s">
        <v>83</v>
      </c>
      <c r="T6" s="100" t="s">
        <v>83</v>
      </c>
      <c r="U6" s="100" t="s">
        <v>83</v>
      </c>
    </row>
    <row r="7" spans="1:21" ht="14.25" customHeight="1">
      <c r="A7" s="100" t="s">
        <v>84</v>
      </c>
      <c r="B7" s="100" t="s">
        <v>84</v>
      </c>
      <c r="C7" s="100" t="s">
        <v>85</v>
      </c>
      <c r="D7" s="100" t="s">
        <v>86</v>
      </c>
      <c r="E7" s="100" t="s">
        <v>86</v>
      </c>
      <c r="F7" s="100" t="s">
        <v>86</v>
      </c>
      <c r="G7" s="100" t="s">
        <v>86</v>
      </c>
      <c r="H7" s="100" t="s">
        <v>86</v>
      </c>
      <c r="I7" s="100" t="s">
        <v>86</v>
      </c>
      <c r="J7" s="100" t="s">
        <v>86</v>
      </c>
      <c r="K7" s="100" t="s">
        <v>86</v>
      </c>
      <c r="L7" s="100" t="s">
        <v>86</v>
      </c>
      <c r="M7" s="100" t="s">
        <v>86</v>
      </c>
      <c r="N7" s="100" t="s">
        <v>86</v>
      </c>
      <c r="O7" s="100" t="s">
        <v>86</v>
      </c>
      <c r="P7" s="100" t="s">
        <v>86</v>
      </c>
      <c r="Q7" s="100" t="s">
        <v>86</v>
      </c>
      <c r="R7" s="100" t="s">
        <v>86</v>
      </c>
      <c r="S7" s="100" t="s">
        <v>86</v>
      </c>
      <c r="T7" s="100" t="s">
        <v>86</v>
      </c>
      <c r="U7" s="100" t="s">
        <v>86</v>
      </c>
    </row>
    <row r="8" spans="1:21" ht="14.2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1" ht="19.899999999999999" customHeight="1">
      <c r="A9" s="98" t="s">
        <v>87</v>
      </c>
      <c r="B9" s="98" t="s">
        <v>88</v>
      </c>
      <c r="C9" s="98" t="s">
        <v>88</v>
      </c>
      <c r="D9" s="98" t="s">
        <v>89</v>
      </c>
      <c r="E9" s="98" t="s">
        <v>90</v>
      </c>
      <c r="F9" s="98" t="s">
        <v>91</v>
      </c>
      <c r="G9" s="98" t="s">
        <v>91</v>
      </c>
      <c r="H9" s="98" t="s">
        <v>92</v>
      </c>
      <c r="I9" s="98" t="s">
        <v>93</v>
      </c>
      <c r="J9" s="98" t="s">
        <v>94</v>
      </c>
      <c r="K9" s="98" t="s">
        <v>12</v>
      </c>
      <c r="L9" s="98" t="s">
        <v>94</v>
      </c>
      <c r="M9" s="98" t="s">
        <v>146</v>
      </c>
      <c r="N9" s="98" t="s">
        <v>95</v>
      </c>
      <c r="O9" s="98" t="s">
        <v>96</v>
      </c>
      <c r="P9" s="98" t="s">
        <v>96</v>
      </c>
      <c r="Q9" s="98" t="s">
        <v>96</v>
      </c>
      <c r="R9" s="98" t="s">
        <v>96</v>
      </c>
      <c r="S9" s="98" t="s">
        <v>151</v>
      </c>
      <c r="T9" s="98" t="s">
        <v>97</v>
      </c>
      <c r="U9" s="98" t="s">
        <v>98</v>
      </c>
    </row>
    <row r="10" spans="1:21" ht="17.100000000000001" customHeight="1">
      <c r="A10" s="98" t="s">
        <v>87</v>
      </c>
      <c r="B10" s="98" t="s">
        <v>99</v>
      </c>
      <c r="C10" s="98" t="s">
        <v>100</v>
      </c>
      <c r="D10" s="98" t="s">
        <v>89</v>
      </c>
      <c r="E10" s="98" t="s">
        <v>101</v>
      </c>
      <c r="F10" s="98" t="s">
        <v>102</v>
      </c>
      <c r="G10" s="98" t="s">
        <v>103</v>
      </c>
      <c r="H10" s="98" t="s">
        <v>92</v>
      </c>
      <c r="I10" s="98" t="s">
        <v>93</v>
      </c>
      <c r="J10" s="98" t="s">
        <v>94</v>
      </c>
      <c r="K10" s="98" t="s">
        <v>12</v>
      </c>
      <c r="L10" s="98" t="s">
        <v>94</v>
      </c>
      <c r="M10" s="98" t="s">
        <v>95</v>
      </c>
      <c r="N10" s="98" t="s">
        <v>95</v>
      </c>
      <c r="O10" s="98" t="s">
        <v>9</v>
      </c>
      <c r="P10" s="98" t="s">
        <v>9</v>
      </c>
      <c r="Q10" s="98" t="s">
        <v>10</v>
      </c>
      <c r="R10" s="98" t="s">
        <v>10</v>
      </c>
      <c r="S10" s="98" t="s">
        <v>97</v>
      </c>
      <c r="T10" s="98" t="s">
        <v>97</v>
      </c>
      <c r="U10" s="98" t="s">
        <v>98</v>
      </c>
    </row>
    <row r="11" spans="1:21" ht="17.100000000000001" customHeight="1">
      <c r="A11" s="99" t="s">
        <v>87</v>
      </c>
      <c r="B11" s="99" t="s">
        <v>99</v>
      </c>
      <c r="C11" s="99" t="s">
        <v>100</v>
      </c>
      <c r="D11" s="99" t="s">
        <v>89</v>
      </c>
      <c r="E11" s="99" t="s">
        <v>101</v>
      </c>
      <c r="F11" s="99" t="s">
        <v>102</v>
      </c>
      <c r="G11" s="99" t="s">
        <v>103</v>
      </c>
      <c r="H11" s="99" t="s">
        <v>92</v>
      </c>
      <c r="I11" s="99" t="s">
        <v>93</v>
      </c>
      <c r="J11" s="99" t="s">
        <v>94</v>
      </c>
      <c r="K11" s="99" t="s">
        <v>12</v>
      </c>
      <c r="L11" s="99" t="s">
        <v>94</v>
      </c>
      <c r="M11" s="64" t="s">
        <v>104</v>
      </c>
      <c r="N11" s="64" t="s">
        <v>105</v>
      </c>
      <c r="O11" s="64" t="s">
        <v>104</v>
      </c>
      <c r="P11" s="64" t="s">
        <v>105</v>
      </c>
      <c r="Q11" s="64" t="s">
        <v>104</v>
      </c>
      <c r="R11" s="64" t="s">
        <v>105</v>
      </c>
      <c r="S11" s="64" t="s">
        <v>104</v>
      </c>
      <c r="T11" s="64" t="s">
        <v>105</v>
      </c>
      <c r="U11" s="99" t="s">
        <v>98</v>
      </c>
    </row>
    <row r="12" spans="1:21" s="53" customFormat="1" ht="24.95" customHeight="1">
      <c r="A12" s="67" t="s">
        <v>106</v>
      </c>
      <c r="B12" s="67" t="s">
        <v>107</v>
      </c>
      <c r="C12" s="68" t="s">
        <v>143</v>
      </c>
      <c r="D12" s="68" t="s">
        <v>132</v>
      </c>
      <c r="E12" s="69" t="s">
        <v>144</v>
      </c>
      <c r="F12" s="67" t="s">
        <v>145</v>
      </c>
      <c r="G12" s="67" t="s">
        <v>108</v>
      </c>
      <c r="H12" s="67" t="s">
        <v>109</v>
      </c>
      <c r="I12" s="70">
        <v>42809</v>
      </c>
      <c r="J12" s="67" t="s">
        <v>110</v>
      </c>
      <c r="K12" s="67" t="s">
        <v>111</v>
      </c>
      <c r="L12" s="67" t="s">
        <v>110</v>
      </c>
      <c r="M12" s="71">
        <v>0</v>
      </c>
      <c r="N12" s="72">
        <v>0</v>
      </c>
      <c r="O12" s="71">
        <v>0</v>
      </c>
      <c r="P12" s="71">
        <v>0</v>
      </c>
      <c r="Q12" s="71">
        <v>1</v>
      </c>
      <c r="R12" s="71">
        <v>8950000</v>
      </c>
      <c r="S12" s="71">
        <f>(M12-O12)+Q12</f>
        <v>1</v>
      </c>
      <c r="T12" s="72">
        <f>(N12-P12)+R12</f>
        <v>8950000</v>
      </c>
    </row>
    <row r="13" spans="1:21" s="53" customFormat="1" ht="24.95" customHeight="1">
      <c r="A13" s="67">
        <v>2</v>
      </c>
      <c r="B13" s="67">
        <v>13215005</v>
      </c>
      <c r="C13" s="68">
        <v>206030201</v>
      </c>
      <c r="D13" s="68" t="s">
        <v>132</v>
      </c>
      <c r="E13" s="69" t="s">
        <v>158</v>
      </c>
      <c r="F13" s="67" t="s">
        <v>162</v>
      </c>
      <c r="G13" s="67" t="s">
        <v>157</v>
      </c>
      <c r="H13" s="67" t="s">
        <v>109</v>
      </c>
      <c r="I13" s="70" t="s">
        <v>163</v>
      </c>
      <c r="J13" s="67" t="s">
        <v>110</v>
      </c>
      <c r="K13" s="67" t="s">
        <v>111</v>
      </c>
      <c r="L13" s="67" t="s">
        <v>110</v>
      </c>
      <c r="M13" s="71">
        <v>2</v>
      </c>
      <c r="N13" s="72">
        <v>500000</v>
      </c>
      <c r="O13" s="71">
        <v>2</v>
      </c>
      <c r="P13" s="71">
        <v>500000</v>
      </c>
      <c r="Q13" s="71"/>
      <c r="R13" s="71"/>
      <c r="S13" s="71">
        <v>0</v>
      </c>
      <c r="T13" s="72">
        <v>0</v>
      </c>
      <c r="U13" s="90"/>
    </row>
    <row r="14" spans="1:21" ht="22.5">
      <c r="A14" s="67">
        <v>3</v>
      </c>
      <c r="B14" s="67" t="s">
        <v>107</v>
      </c>
      <c r="C14" s="68" t="s">
        <v>154</v>
      </c>
      <c r="D14" s="68" t="s">
        <v>155</v>
      </c>
      <c r="E14" s="82" t="s">
        <v>156</v>
      </c>
      <c r="F14" s="67"/>
      <c r="G14" s="67" t="s">
        <v>108</v>
      </c>
      <c r="H14" s="67" t="s">
        <v>109</v>
      </c>
      <c r="I14" s="70">
        <v>42866</v>
      </c>
      <c r="J14" s="67" t="s">
        <v>110</v>
      </c>
      <c r="K14" s="67" t="s">
        <v>111</v>
      </c>
      <c r="L14" s="67" t="s">
        <v>110</v>
      </c>
      <c r="M14" s="71">
        <v>0</v>
      </c>
      <c r="N14" s="72">
        <v>0</v>
      </c>
      <c r="O14" s="71">
        <v>0</v>
      </c>
      <c r="P14" s="71">
        <v>0</v>
      </c>
      <c r="Q14" s="71">
        <v>1</v>
      </c>
      <c r="R14" s="71">
        <v>12986000</v>
      </c>
      <c r="S14" s="71">
        <f t="shared" ref="S14" si="0">(M14-O14)+Q14</f>
        <v>1</v>
      </c>
      <c r="T14" s="72">
        <f t="shared" ref="T14" si="1">(N14-P14)+R14</f>
        <v>12986000</v>
      </c>
      <c r="U14" s="73" t="s">
        <v>110</v>
      </c>
    </row>
    <row r="15" spans="1:21" ht="14.1" customHeight="1">
      <c r="A15" s="97" t="s">
        <v>116</v>
      </c>
      <c r="B15" s="97" t="s">
        <v>116</v>
      </c>
      <c r="C15" s="97" t="s">
        <v>116</v>
      </c>
      <c r="D15" s="97" t="s">
        <v>116</v>
      </c>
      <c r="E15" s="97" t="s">
        <v>116</v>
      </c>
      <c r="F15" s="97" t="s">
        <v>116</v>
      </c>
      <c r="G15" s="97" t="s">
        <v>116</v>
      </c>
      <c r="H15" s="97" t="s">
        <v>116</v>
      </c>
      <c r="I15" s="97" t="s">
        <v>116</v>
      </c>
      <c r="J15" s="97" t="s">
        <v>116</v>
      </c>
      <c r="K15" s="97" t="s">
        <v>116</v>
      </c>
      <c r="L15" s="97" t="s">
        <v>116</v>
      </c>
      <c r="M15" s="65">
        <f t="shared" ref="M15:S15" si="2">SUM(M14:M14)</f>
        <v>0</v>
      </c>
      <c r="N15" s="65">
        <f t="shared" si="2"/>
        <v>0</v>
      </c>
      <c r="O15" s="65">
        <v>2</v>
      </c>
      <c r="P15" s="65">
        <f>SUM(P12:P14)</f>
        <v>500000</v>
      </c>
      <c r="Q15" s="65">
        <f t="shared" si="2"/>
        <v>1</v>
      </c>
      <c r="R15" s="65">
        <f>SUM(R12:R14)</f>
        <v>21936000</v>
      </c>
      <c r="S15" s="65">
        <f t="shared" si="2"/>
        <v>1</v>
      </c>
      <c r="T15" s="65">
        <f>SUM(T12:T14)</f>
        <v>21936000</v>
      </c>
      <c r="U15" s="75"/>
    </row>
    <row r="16" spans="1:21" ht="14.1" customHeight="1">
      <c r="A16" s="56" t="s">
        <v>14</v>
      </c>
      <c r="B16" s="56" t="s">
        <v>14</v>
      </c>
      <c r="C16" s="56" t="s">
        <v>14</v>
      </c>
      <c r="D16" s="56" t="s">
        <v>14</v>
      </c>
      <c r="E16" s="56" t="s">
        <v>14</v>
      </c>
      <c r="F16" s="56" t="s">
        <v>14</v>
      </c>
      <c r="G16" s="56" t="s">
        <v>14</v>
      </c>
      <c r="H16" s="56" t="s">
        <v>14</v>
      </c>
      <c r="I16" s="56" t="s">
        <v>14</v>
      </c>
      <c r="J16" s="56" t="s">
        <v>14</v>
      </c>
      <c r="K16" s="56" t="s">
        <v>14</v>
      </c>
      <c r="L16" s="56" t="s">
        <v>14</v>
      </c>
      <c r="M16" s="56" t="s">
        <v>14</v>
      </c>
      <c r="N16" s="56" t="s">
        <v>14</v>
      </c>
      <c r="O16" s="56" t="s">
        <v>14</v>
      </c>
      <c r="P16" s="56" t="s">
        <v>14</v>
      </c>
      <c r="Q16" s="56" t="s">
        <v>14</v>
      </c>
      <c r="R16" s="56" t="s">
        <v>14</v>
      </c>
      <c r="S16" s="56" t="s">
        <v>14</v>
      </c>
      <c r="T16" s="56" t="s">
        <v>14</v>
      </c>
      <c r="U16" s="56" t="s">
        <v>14</v>
      </c>
    </row>
    <row r="17" spans="1:21" ht="14.1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ht="14.1" customHeight="1">
      <c r="A18" s="57"/>
      <c r="B18" s="57"/>
      <c r="C18" s="57"/>
      <c r="D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8" t="s">
        <v>166</v>
      </c>
      <c r="Q18" s="57"/>
      <c r="R18" s="57"/>
      <c r="S18" s="57"/>
      <c r="T18" s="57"/>
      <c r="U18" s="57"/>
    </row>
    <row r="19" spans="1:21" ht="14.1" customHeight="1">
      <c r="E19" s="59" t="s">
        <v>117</v>
      </c>
      <c r="U19" s="60"/>
    </row>
    <row r="20" spans="1:21" ht="14.1" customHeight="1">
      <c r="E20" s="58" t="s">
        <v>44</v>
      </c>
      <c r="P20" s="61" t="s">
        <v>118</v>
      </c>
    </row>
    <row r="21" spans="1:21" ht="14.1" customHeight="1">
      <c r="E21" s="58"/>
      <c r="P21" s="61"/>
    </row>
    <row r="22" spans="1:21" ht="14.1" customHeight="1">
      <c r="E22" s="58"/>
      <c r="P22" s="61"/>
    </row>
    <row r="23" spans="1:21">
      <c r="E23" s="62" t="s">
        <v>73</v>
      </c>
      <c r="P23" s="80" t="s">
        <v>148</v>
      </c>
    </row>
    <row r="24" spans="1:21">
      <c r="E24" s="58" t="s">
        <v>74</v>
      </c>
      <c r="P24" s="81" t="s">
        <v>152</v>
      </c>
    </row>
  </sheetData>
  <mergeCells count="31">
    <mergeCell ref="A15:L15"/>
    <mergeCell ref="U9:U11"/>
    <mergeCell ref="B10:B11"/>
    <mergeCell ref="C10:C11"/>
    <mergeCell ref="E10:E11"/>
    <mergeCell ref="F10:F11"/>
    <mergeCell ref="G10:G11"/>
    <mergeCell ref="O10:P10"/>
    <mergeCell ref="Q10:R10"/>
    <mergeCell ref="J9:J11"/>
    <mergeCell ref="K9:K11"/>
    <mergeCell ref="L9:L11"/>
    <mergeCell ref="M9:N10"/>
    <mergeCell ref="O9:R9"/>
    <mergeCell ref="S9:T10"/>
    <mergeCell ref="A6:B6"/>
    <mergeCell ref="C6:U6"/>
    <mergeCell ref="A7:B7"/>
    <mergeCell ref="C7:U7"/>
    <mergeCell ref="A9:A11"/>
    <mergeCell ref="B9:C9"/>
    <mergeCell ref="D9:D11"/>
    <mergeCell ref="E9:G9"/>
    <mergeCell ref="H9:H11"/>
    <mergeCell ref="I9:I11"/>
    <mergeCell ref="A1:U1"/>
    <mergeCell ref="A2:U2"/>
    <mergeCell ref="A3:U3"/>
    <mergeCell ref="A4:U4"/>
    <mergeCell ref="A5:B5"/>
    <mergeCell ref="C5:U5"/>
  </mergeCells>
  <printOptions horizontalCentered="1"/>
  <pageMargins left="0.39370078740157483" right="0.39370078740157483" top="0.59055118110236227" bottom="0.39370078740157483" header="0" footer="0"/>
  <pageSetup paperSize="10001" scale="94" firstPageNumber="0" orientation="landscape" useFirstPageNumber="1" errors="blank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110" zoomScaleSheetLayoutView="110" workbookViewId="0">
      <selection activeCell="H15" sqref="H15"/>
    </sheetView>
  </sheetViews>
  <sheetFormatPr defaultRowHeight="15"/>
  <cols>
    <col min="1" max="1" width="3.33203125" customWidth="1"/>
    <col min="2" max="2" width="10.5546875" customWidth="1"/>
    <col min="3" max="3" width="25.33203125" customWidth="1"/>
    <col min="4" max="4" width="5.5546875" customWidth="1"/>
    <col min="5" max="5" width="5.77734375" customWidth="1"/>
    <col min="6" max="6" width="11" customWidth="1"/>
    <col min="7" max="7" width="5.5546875" customWidth="1"/>
    <col min="8" max="8" width="10.33203125" customWidth="1"/>
    <col min="9" max="9" width="5.5546875" customWidth="1"/>
    <col min="10" max="10" width="10.33203125" customWidth="1"/>
    <col min="11" max="11" width="5.5546875" customWidth="1"/>
    <col min="12" max="12" width="5.77734375" customWidth="1"/>
    <col min="13" max="13" width="13.109375" customWidth="1"/>
  </cols>
  <sheetData>
    <row r="1" spans="1:13" s="6" customFormat="1" ht="14.25" customHeight="1">
      <c r="A1" s="94" t="s">
        <v>45</v>
      </c>
      <c r="B1" s="94" t="s">
        <v>0</v>
      </c>
      <c r="C1" s="94" t="s">
        <v>0</v>
      </c>
      <c r="D1" s="94" t="s">
        <v>0</v>
      </c>
      <c r="E1" s="94" t="s">
        <v>0</v>
      </c>
      <c r="F1" s="94" t="s">
        <v>0</v>
      </c>
      <c r="G1" s="94" t="s">
        <v>0</v>
      </c>
      <c r="H1" s="94" t="s">
        <v>0</v>
      </c>
      <c r="I1" s="94" t="s">
        <v>0</v>
      </c>
      <c r="J1" s="94" t="s">
        <v>0</v>
      </c>
      <c r="K1" s="94" t="s">
        <v>0</v>
      </c>
      <c r="L1" s="94" t="s">
        <v>0</v>
      </c>
      <c r="M1" s="94" t="s">
        <v>0</v>
      </c>
    </row>
    <row r="2" spans="1:13" s="6" customFormat="1" ht="30" customHeight="1">
      <c r="A2" s="95" t="s">
        <v>141</v>
      </c>
      <c r="B2" s="95" t="s">
        <v>1</v>
      </c>
      <c r="C2" s="95" t="s">
        <v>1</v>
      </c>
      <c r="D2" s="95" t="s">
        <v>1</v>
      </c>
      <c r="E2" s="95" t="s">
        <v>1</v>
      </c>
      <c r="F2" s="95" t="s">
        <v>1</v>
      </c>
      <c r="G2" s="95" t="s">
        <v>1</v>
      </c>
      <c r="H2" s="95" t="s">
        <v>1</v>
      </c>
      <c r="I2" s="95" t="s">
        <v>1</v>
      </c>
      <c r="J2" s="95" t="s">
        <v>1</v>
      </c>
      <c r="K2" s="95" t="s">
        <v>1</v>
      </c>
      <c r="L2" s="95" t="s">
        <v>1</v>
      </c>
      <c r="M2" s="95" t="s">
        <v>1</v>
      </c>
    </row>
    <row r="3" spans="1:13" s="6" customFormat="1" ht="14.25" customHeight="1">
      <c r="A3" s="96" t="s">
        <v>2</v>
      </c>
      <c r="B3" s="96" t="s">
        <v>2</v>
      </c>
      <c r="C3" s="96" t="s">
        <v>2</v>
      </c>
      <c r="D3" s="96" t="s">
        <v>2</v>
      </c>
      <c r="E3" s="96" t="s">
        <v>2</v>
      </c>
      <c r="F3" s="96" t="s">
        <v>2</v>
      </c>
      <c r="G3" s="96" t="s">
        <v>2</v>
      </c>
      <c r="H3" s="96" t="s">
        <v>2</v>
      </c>
      <c r="I3" s="96" t="s">
        <v>2</v>
      </c>
      <c r="J3" s="96" t="s">
        <v>2</v>
      </c>
      <c r="K3" s="96" t="s">
        <v>2</v>
      </c>
      <c r="L3" s="96" t="s">
        <v>2</v>
      </c>
      <c r="M3" s="96" t="s">
        <v>2</v>
      </c>
    </row>
    <row r="4" spans="1:13" ht="14.25" customHeight="1">
      <c r="A4" s="93" t="s">
        <v>3</v>
      </c>
      <c r="B4" s="93" t="s">
        <v>4</v>
      </c>
      <c r="C4" s="93" t="s">
        <v>5</v>
      </c>
      <c r="D4" s="93" t="s">
        <v>142</v>
      </c>
      <c r="E4" s="93" t="s">
        <v>6</v>
      </c>
      <c r="F4" s="93" t="s">
        <v>6</v>
      </c>
      <c r="G4" s="93" t="s">
        <v>7</v>
      </c>
      <c r="H4" s="93" t="s">
        <v>7</v>
      </c>
      <c r="I4" s="93" t="s">
        <v>7</v>
      </c>
      <c r="J4" s="93" t="s">
        <v>7</v>
      </c>
      <c r="K4" s="93" t="s">
        <v>150</v>
      </c>
      <c r="L4" s="93" t="s">
        <v>8</v>
      </c>
      <c r="M4" s="93" t="s">
        <v>8</v>
      </c>
    </row>
    <row r="5" spans="1:13" ht="14.25" customHeight="1">
      <c r="A5" s="93" t="s">
        <v>3</v>
      </c>
      <c r="B5" s="93" t="s">
        <v>4</v>
      </c>
      <c r="C5" s="93" t="s">
        <v>5</v>
      </c>
      <c r="D5" s="93" t="s">
        <v>6</v>
      </c>
      <c r="E5" s="93" t="s">
        <v>6</v>
      </c>
      <c r="F5" s="93" t="s">
        <v>6</v>
      </c>
      <c r="G5" s="93" t="s">
        <v>9</v>
      </c>
      <c r="H5" s="93" t="s">
        <v>9</v>
      </c>
      <c r="I5" s="93" t="s">
        <v>10</v>
      </c>
      <c r="J5" s="93" t="s">
        <v>10</v>
      </c>
      <c r="K5" s="93" t="s">
        <v>8</v>
      </c>
      <c r="L5" s="93" t="s">
        <v>8</v>
      </c>
      <c r="M5" s="93" t="s">
        <v>8</v>
      </c>
    </row>
    <row r="6" spans="1:13" ht="14.25" customHeight="1">
      <c r="A6" s="93" t="s">
        <v>3</v>
      </c>
      <c r="B6" s="93" t="s">
        <v>4</v>
      </c>
      <c r="C6" s="93" t="s">
        <v>5</v>
      </c>
      <c r="D6" s="1" t="s">
        <v>11</v>
      </c>
      <c r="E6" s="1" t="s">
        <v>12</v>
      </c>
      <c r="F6" s="1" t="s">
        <v>13</v>
      </c>
      <c r="G6" s="1" t="s">
        <v>11</v>
      </c>
      <c r="H6" s="1" t="s">
        <v>13</v>
      </c>
      <c r="I6" s="1" t="s">
        <v>11</v>
      </c>
      <c r="J6" s="1" t="s">
        <v>13</v>
      </c>
      <c r="K6" s="1" t="s">
        <v>11</v>
      </c>
      <c r="L6" s="1" t="s">
        <v>12</v>
      </c>
      <c r="M6" s="1" t="s">
        <v>13</v>
      </c>
    </row>
    <row r="7" spans="1:13" ht="12" customHeight="1">
      <c r="A7" s="28">
        <v>1</v>
      </c>
      <c r="B7" s="36" t="s">
        <v>46</v>
      </c>
      <c r="C7" s="37" t="s">
        <v>15</v>
      </c>
      <c r="D7" s="7">
        <f>D8</f>
        <v>2</v>
      </c>
      <c r="E7" s="24" t="s">
        <v>43</v>
      </c>
      <c r="F7" s="10">
        <f>F8</f>
        <v>1165068000</v>
      </c>
      <c r="G7" s="7">
        <f t="shared" ref="G7:J7" si="0">G8</f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25">
        <f>K8</f>
        <v>2</v>
      </c>
      <c r="L7" s="26" t="s">
        <v>16</v>
      </c>
      <c r="M7" s="27">
        <f>M8</f>
        <v>1165068000</v>
      </c>
    </row>
    <row r="8" spans="1:13" ht="12" customHeight="1">
      <c r="A8" s="28">
        <v>2</v>
      </c>
      <c r="B8" s="38" t="s">
        <v>47</v>
      </c>
      <c r="C8" s="39" t="s">
        <v>17</v>
      </c>
      <c r="D8" s="8">
        <v>2</v>
      </c>
      <c r="E8" s="28" t="s">
        <v>43</v>
      </c>
      <c r="F8" s="29">
        <v>1165068000</v>
      </c>
      <c r="G8" s="8">
        <v>0</v>
      </c>
      <c r="H8" s="8">
        <v>0</v>
      </c>
      <c r="I8" s="8">
        <v>0</v>
      </c>
      <c r="J8" s="8">
        <v>0</v>
      </c>
      <c r="K8" s="30">
        <f>(D8-G8)+I8</f>
        <v>2</v>
      </c>
      <c r="L8" s="31" t="s">
        <v>16</v>
      </c>
      <c r="M8" s="32">
        <f>(F8-H8)+J8</f>
        <v>1165068000</v>
      </c>
    </row>
    <row r="9" spans="1:13" ht="12" customHeight="1">
      <c r="A9" s="28">
        <v>3</v>
      </c>
      <c r="B9" s="36" t="s">
        <v>48</v>
      </c>
      <c r="C9" s="37" t="s">
        <v>18</v>
      </c>
      <c r="D9" s="10">
        <f>D10+D11+D12+D13+D14+D15+D16+D17+D18</f>
        <v>283</v>
      </c>
      <c r="E9" s="26" t="s">
        <v>16</v>
      </c>
      <c r="F9" s="10">
        <f>F10+F11+F12+F13+F14+F15+F16+F17+F18</f>
        <v>227054000</v>
      </c>
      <c r="G9" s="7">
        <f t="shared" ref="G9:J9" si="1">G10+G11+G12+G13+G14+G15+G16+G17+G18</f>
        <v>0</v>
      </c>
      <c r="H9" s="7">
        <f t="shared" si="1"/>
        <v>0</v>
      </c>
      <c r="I9" s="7">
        <f t="shared" si="1"/>
        <v>11</v>
      </c>
      <c r="J9" s="7">
        <f t="shared" si="1"/>
        <v>11800000</v>
      </c>
      <c r="K9" s="10">
        <f>K10+K11+K12+K13+K14+K15+K16+K17+K18</f>
        <v>294</v>
      </c>
      <c r="L9" s="26" t="s">
        <v>16</v>
      </c>
      <c r="M9" s="10">
        <f>M10+M11+M12+M13+M14+M15+M16+M17+M18</f>
        <v>238854000</v>
      </c>
    </row>
    <row r="10" spans="1:13" ht="12" customHeight="1">
      <c r="A10" s="28">
        <v>4</v>
      </c>
      <c r="B10" s="38" t="s">
        <v>49</v>
      </c>
      <c r="C10" s="39" t="s">
        <v>19</v>
      </c>
      <c r="D10" s="8">
        <v>2</v>
      </c>
      <c r="E10" s="31" t="s">
        <v>16</v>
      </c>
      <c r="F10" s="29">
        <v>7475000</v>
      </c>
      <c r="G10" s="8">
        <v>0</v>
      </c>
      <c r="H10" s="8">
        <v>0</v>
      </c>
      <c r="I10" s="8">
        <v>0</v>
      </c>
      <c r="J10" s="8">
        <v>0</v>
      </c>
      <c r="K10" s="30">
        <f t="shared" ref="K10:K18" si="2">(D10-G10)+I10</f>
        <v>2</v>
      </c>
      <c r="L10" s="31" t="s">
        <v>16</v>
      </c>
      <c r="M10" s="32">
        <f t="shared" ref="M10:M18" si="3">(F10-H10)+J10</f>
        <v>7475000</v>
      </c>
    </row>
    <row r="11" spans="1:13" ht="12" customHeight="1">
      <c r="A11" s="28">
        <v>5</v>
      </c>
      <c r="B11" s="38" t="s">
        <v>50</v>
      </c>
      <c r="C11" s="39" t="s">
        <v>20</v>
      </c>
      <c r="D11" s="8">
        <v>2</v>
      </c>
      <c r="E11" s="31" t="s">
        <v>16</v>
      </c>
      <c r="F11" s="29">
        <v>27814000</v>
      </c>
      <c r="G11" s="8">
        <v>0</v>
      </c>
      <c r="H11" s="8">
        <v>0</v>
      </c>
      <c r="I11" s="8">
        <v>0</v>
      </c>
      <c r="J11" s="8">
        <v>0</v>
      </c>
      <c r="K11" s="30">
        <f t="shared" si="2"/>
        <v>2</v>
      </c>
      <c r="L11" s="31" t="s">
        <v>16</v>
      </c>
      <c r="M11" s="32">
        <f t="shared" si="3"/>
        <v>27814000</v>
      </c>
    </row>
    <row r="12" spans="1:13" ht="12" customHeight="1">
      <c r="A12" s="28">
        <v>6</v>
      </c>
      <c r="B12" s="38" t="s">
        <v>51</v>
      </c>
      <c r="C12" s="39" t="s">
        <v>21</v>
      </c>
      <c r="D12" s="8">
        <v>0</v>
      </c>
      <c r="E12" s="31" t="s">
        <v>16</v>
      </c>
      <c r="F12" s="29">
        <v>0</v>
      </c>
      <c r="G12" s="8">
        <v>0</v>
      </c>
      <c r="H12" s="8">
        <v>0</v>
      </c>
      <c r="I12" s="8">
        <v>0</v>
      </c>
      <c r="J12" s="8">
        <v>0</v>
      </c>
      <c r="K12" s="30">
        <f t="shared" si="2"/>
        <v>0</v>
      </c>
      <c r="L12" s="31" t="s">
        <v>16</v>
      </c>
      <c r="M12" s="32">
        <f t="shared" si="3"/>
        <v>0</v>
      </c>
    </row>
    <row r="13" spans="1:13" ht="12" customHeight="1">
      <c r="A13" s="28">
        <v>7</v>
      </c>
      <c r="B13" s="38" t="s">
        <v>52</v>
      </c>
      <c r="C13" s="39" t="s">
        <v>22</v>
      </c>
      <c r="D13" s="8">
        <v>0</v>
      </c>
      <c r="E13" s="31" t="s">
        <v>16</v>
      </c>
      <c r="F13" s="29">
        <v>0</v>
      </c>
      <c r="G13" s="8">
        <v>0</v>
      </c>
      <c r="H13" s="8">
        <v>0</v>
      </c>
      <c r="I13" s="8">
        <v>0</v>
      </c>
      <c r="J13" s="8">
        <v>0</v>
      </c>
      <c r="K13" s="30">
        <f t="shared" si="2"/>
        <v>0</v>
      </c>
      <c r="L13" s="31" t="s">
        <v>16</v>
      </c>
      <c r="M13" s="32">
        <f t="shared" si="3"/>
        <v>0</v>
      </c>
    </row>
    <row r="14" spans="1:13" ht="12" customHeight="1">
      <c r="A14" s="28">
        <v>8</v>
      </c>
      <c r="B14" s="38" t="s">
        <v>53</v>
      </c>
      <c r="C14" s="39" t="s">
        <v>23</v>
      </c>
      <c r="D14" s="8">
        <v>273</v>
      </c>
      <c r="E14" s="31" t="s">
        <v>16</v>
      </c>
      <c r="F14" s="29">
        <v>182730000</v>
      </c>
      <c r="G14" s="8">
        <v>0</v>
      </c>
      <c r="H14" s="8">
        <v>0</v>
      </c>
      <c r="I14" s="8">
        <v>11</v>
      </c>
      <c r="J14" s="8">
        <v>11800000</v>
      </c>
      <c r="K14" s="30">
        <f t="shared" si="2"/>
        <v>284</v>
      </c>
      <c r="L14" s="31" t="s">
        <v>16</v>
      </c>
      <c r="M14" s="32">
        <f>(F14-H14)+J14</f>
        <v>194530000</v>
      </c>
    </row>
    <row r="15" spans="1:13" ht="12" customHeight="1">
      <c r="A15" s="28">
        <v>9</v>
      </c>
      <c r="B15" s="38" t="s">
        <v>54</v>
      </c>
      <c r="C15" s="39" t="s">
        <v>24</v>
      </c>
      <c r="D15" s="8">
        <v>6</v>
      </c>
      <c r="E15" s="31" t="s">
        <v>16</v>
      </c>
      <c r="F15" s="29">
        <v>9035000</v>
      </c>
      <c r="G15" s="8">
        <v>0</v>
      </c>
      <c r="H15" s="8">
        <v>0</v>
      </c>
      <c r="I15" s="8">
        <v>0</v>
      </c>
      <c r="J15" s="8">
        <v>0</v>
      </c>
      <c r="K15" s="30">
        <f t="shared" si="2"/>
        <v>6</v>
      </c>
      <c r="L15" s="31" t="s">
        <v>16</v>
      </c>
      <c r="M15" s="32">
        <f t="shared" si="3"/>
        <v>9035000</v>
      </c>
    </row>
    <row r="16" spans="1:13" ht="12" customHeight="1">
      <c r="A16" s="28">
        <v>10</v>
      </c>
      <c r="B16" s="38" t="s">
        <v>55</v>
      </c>
      <c r="C16" s="39" t="s">
        <v>25</v>
      </c>
      <c r="D16" s="8">
        <v>0</v>
      </c>
      <c r="E16" s="31" t="s">
        <v>16</v>
      </c>
      <c r="F16" s="29">
        <v>0</v>
      </c>
      <c r="G16" s="8">
        <v>0</v>
      </c>
      <c r="H16" s="8">
        <v>0</v>
      </c>
      <c r="I16" s="8">
        <v>0</v>
      </c>
      <c r="J16" s="8">
        <v>0</v>
      </c>
      <c r="K16" s="30">
        <f t="shared" si="2"/>
        <v>0</v>
      </c>
      <c r="L16" s="31" t="s">
        <v>16</v>
      </c>
      <c r="M16" s="32">
        <f t="shared" si="3"/>
        <v>0</v>
      </c>
    </row>
    <row r="17" spans="1:13" ht="12" customHeight="1">
      <c r="A17" s="28">
        <v>11</v>
      </c>
      <c r="B17" s="38" t="s">
        <v>56</v>
      </c>
      <c r="C17" s="39" t="s">
        <v>26</v>
      </c>
      <c r="D17" s="8">
        <v>0</v>
      </c>
      <c r="E17" s="31" t="s">
        <v>16</v>
      </c>
      <c r="F17" s="29">
        <v>0</v>
      </c>
      <c r="G17" s="8">
        <v>0</v>
      </c>
      <c r="H17" s="8">
        <v>0</v>
      </c>
      <c r="I17" s="8">
        <v>0</v>
      </c>
      <c r="J17" s="8">
        <v>0</v>
      </c>
      <c r="K17" s="30">
        <f t="shared" si="2"/>
        <v>0</v>
      </c>
      <c r="L17" s="31" t="s">
        <v>16</v>
      </c>
      <c r="M17" s="32">
        <f t="shared" si="3"/>
        <v>0</v>
      </c>
    </row>
    <row r="18" spans="1:13" ht="12" customHeight="1">
      <c r="A18" s="28">
        <v>12</v>
      </c>
      <c r="B18" s="38" t="s">
        <v>57</v>
      </c>
      <c r="C18" s="39" t="s">
        <v>27</v>
      </c>
      <c r="D18" s="8">
        <v>0</v>
      </c>
      <c r="E18" s="31" t="s">
        <v>16</v>
      </c>
      <c r="F18" s="29">
        <v>0</v>
      </c>
      <c r="G18" s="8">
        <v>0</v>
      </c>
      <c r="H18" s="8">
        <v>0</v>
      </c>
      <c r="I18" s="8">
        <v>0</v>
      </c>
      <c r="J18" s="8">
        <v>0</v>
      </c>
      <c r="K18" s="30">
        <f t="shared" si="2"/>
        <v>0</v>
      </c>
      <c r="L18" s="31" t="s">
        <v>16</v>
      </c>
      <c r="M18" s="32">
        <f t="shared" si="3"/>
        <v>0</v>
      </c>
    </row>
    <row r="19" spans="1:13" ht="12" customHeight="1">
      <c r="A19" s="28">
        <v>13</v>
      </c>
      <c r="B19" s="36" t="s">
        <v>58</v>
      </c>
      <c r="C19" s="37" t="s">
        <v>28</v>
      </c>
      <c r="D19" s="10">
        <f>D20</f>
        <v>9</v>
      </c>
      <c r="E19" s="26" t="s">
        <v>16</v>
      </c>
      <c r="F19" s="10">
        <f>F20</f>
        <v>564854600</v>
      </c>
      <c r="G19" s="7">
        <f t="shared" ref="G19:J19" si="4">G20</f>
        <v>0</v>
      </c>
      <c r="H19" s="7">
        <f t="shared" si="4"/>
        <v>0</v>
      </c>
      <c r="I19" s="7">
        <f t="shared" si="4"/>
        <v>0</v>
      </c>
      <c r="J19" s="7">
        <f t="shared" si="4"/>
        <v>12986000</v>
      </c>
      <c r="K19" s="10">
        <f>K20</f>
        <v>9</v>
      </c>
      <c r="L19" s="26" t="s">
        <v>16</v>
      </c>
      <c r="M19" s="10">
        <f>M20</f>
        <v>577840600</v>
      </c>
    </row>
    <row r="20" spans="1:13" ht="12" customHeight="1">
      <c r="A20" s="28">
        <v>14</v>
      </c>
      <c r="B20" s="38" t="s">
        <v>59</v>
      </c>
      <c r="C20" s="39" t="s">
        <v>29</v>
      </c>
      <c r="D20" s="8">
        <v>9</v>
      </c>
      <c r="E20" s="31" t="s">
        <v>16</v>
      </c>
      <c r="F20" s="29">
        <v>564854600</v>
      </c>
      <c r="G20" s="8">
        <v>0</v>
      </c>
      <c r="H20" s="8">
        <v>0</v>
      </c>
      <c r="I20" s="8">
        <v>0</v>
      </c>
      <c r="J20" s="8">
        <v>12986000</v>
      </c>
      <c r="K20" s="30">
        <f t="shared" ref="K20:K21" si="5">(D20-G20)+I20</f>
        <v>9</v>
      </c>
      <c r="L20" s="31" t="s">
        <v>16</v>
      </c>
      <c r="M20" s="32">
        <f t="shared" ref="M20:M21" si="6">(F20-H20)+J20</f>
        <v>577840600</v>
      </c>
    </row>
    <row r="21" spans="1:13" ht="12" customHeight="1">
      <c r="A21" s="28">
        <v>15</v>
      </c>
      <c r="B21" s="38" t="s">
        <v>60</v>
      </c>
      <c r="C21" s="39" t="s">
        <v>30</v>
      </c>
      <c r="D21" s="8">
        <v>0</v>
      </c>
      <c r="E21" s="31" t="s">
        <v>16</v>
      </c>
      <c r="F21" s="29">
        <v>0</v>
      </c>
      <c r="G21" s="8">
        <v>0</v>
      </c>
      <c r="H21" s="8">
        <v>0</v>
      </c>
      <c r="I21" s="8">
        <v>0</v>
      </c>
      <c r="J21" s="8">
        <v>0</v>
      </c>
      <c r="K21" s="30">
        <f t="shared" si="5"/>
        <v>0</v>
      </c>
      <c r="L21" s="31" t="s">
        <v>16</v>
      </c>
      <c r="M21" s="32">
        <f t="shared" si="6"/>
        <v>0</v>
      </c>
    </row>
    <row r="22" spans="1:13" ht="12" customHeight="1">
      <c r="A22" s="28">
        <v>16</v>
      </c>
      <c r="B22" s="36" t="s">
        <v>61</v>
      </c>
      <c r="C22" s="37" t="s">
        <v>31</v>
      </c>
      <c r="D22" s="8">
        <v>0</v>
      </c>
      <c r="E22" s="26" t="s">
        <v>16</v>
      </c>
      <c r="F22" s="10">
        <v>0</v>
      </c>
      <c r="G22" s="33">
        <v>0</v>
      </c>
      <c r="H22" s="33">
        <v>0</v>
      </c>
      <c r="I22" s="33">
        <v>0</v>
      </c>
      <c r="J22" s="33">
        <v>0</v>
      </c>
      <c r="K22" s="8">
        <v>0</v>
      </c>
      <c r="L22" s="26" t="s">
        <v>16</v>
      </c>
      <c r="M22" s="8">
        <v>0</v>
      </c>
    </row>
    <row r="23" spans="1:13" ht="12" customHeight="1">
      <c r="A23" s="28">
        <v>17</v>
      </c>
      <c r="B23" s="38" t="s">
        <v>62</v>
      </c>
      <c r="C23" s="39" t="s">
        <v>32</v>
      </c>
      <c r="D23" s="8">
        <v>0</v>
      </c>
      <c r="E23" s="31" t="s">
        <v>16</v>
      </c>
      <c r="F23" s="29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31" t="s">
        <v>16</v>
      </c>
      <c r="M23" s="8">
        <v>0</v>
      </c>
    </row>
    <row r="24" spans="1:13" ht="12" customHeight="1">
      <c r="A24" s="28">
        <v>18</v>
      </c>
      <c r="B24" s="38" t="s">
        <v>63</v>
      </c>
      <c r="C24" s="39" t="s">
        <v>33</v>
      </c>
      <c r="D24" s="8">
        <v>0</v>
      </c>
      <c r="E24" s="31" t="s">
        <v>16</v>
      </c>
      <c r="F24" s="29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31" t="s">
        <v>16</v>
      </c>
      <c r="M24" s="8">
        <v>0</v>
      </c>
    </row>
    <row r="25" spans="1:13" ht="12" customHeight="1">
      <c r="A25" s="28">
        <v>19</v>
      </c>
      <c r="B25" s="38" t="s">
        <v>64</v>
      </c>
      <c r="C25" s="39" t="s">
        <v>34</v>
      </c>
      <c r="D25" s="8">
        <v>0</v>
      </c>
      <c r="E25" s="31" t="s">
        <v>16</v>
      </c>
      <c r="F25" s="29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31" t="s">
        <v>16</v>
      </c>
      <c r="M25" s="8">
        <v>0</v>
      </c>
    </row>
    <row r="26" spans="1:13" ht="12" customHeight="1">
      <c r="A26" s="28">
        <v>20</v>
      </c>
      <c r="B26" s="38" t="s">
        <v>65</v>
      </c>
      <c r="C26" s="39" t="s">
        <v>35</v>
      </c>
      <c r="D26" s="8">
        <v>0</v>
      </c>
      <c r="E26" s="31" t="s">
        <v>16</v>
      </c>
      <c r="F26" s="29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31" t="s">
        <v>16</v>
      </c>
      <c r="M26" s="8">
        <v>0</v>
      </c>
    </row>
    <row r="27" spans="1:13" ht="12" customHeight="1">
      <c r="A27" s="28">
        <v>21</v>
      </c>
      <c r="B27" s="36" t="s">
        <v>66</v>
      </c>
      <c r="C27" s="37" t="s">
        <v>36</v>
      </c>
      <c r="D27" s="8">
        <v>0</v>
      </c>
      <c r="E27" s="26" t="s">
        <v>16</v>
      </c>
      <c r="F27" s="10">
        <v>0</v>
      </c>
      <c r="G27" s="33">
        <v>0</v>
      </c>
      <c r="H27" s="33">
        <v>0</v>
      </c>
      <c r="I27" s="33">
        <v>0</v>
      </c>
      <c r="J27" s="33">
        <v>0</v>
      </c>
      <c r="K27" s="8">
        <v>0</v>
      </c>
      <c r="L27" s="26" t="s">
        <v>16</v>
      </c>
      <c r="M27" s="8">
        <v>0</v>
      </c>
    </row>
    <row r="28" spans="1:13" ht="12" customHeight="1">
      <c r="A28" s="28">
        <v>22</v>
      </c>
      <c r="B28" s="38" t="s">
        <v>67</v>
      </c>
      <c r="C28" s="39" t="s">
        <v>37</v>
      </c>
      <c r="D28" s="8">
        <v>0</v>
      </c>
      <c r="E28" s="31" t="s">
        <v>16</v>
      </c>
      <c r="F28" s="29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31" t="s">
        <v>16</v>
      </c>
      <c r="M28" s="8">
        <v>0</v>
      </c>
    </row>
    <row r="29" spans="1:13" ht="12" customHeight="1">
      <c r="A29" s="28">
        <v>23</v>
      </c>
      <c r="B29" s="38" t="s">
        <v>68</v>
      </c>
      <c r="C29" s="39" t="s">
        <v>38</v>
      </c>
      <c r="D29" s="8">
        <v>0</v>
      </c>
      <c r="E29" s="31" t="s">
        <v>16</v>
      </c>
      <c r="F29" s="29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31" t="s">
        <v>16</v>
      </c>
      <c r="M29" s="8">
        <v>0</v>
      </c>
    </row>
    <row r="30" spans="1:13" ht="12" customHeight="1">
      <c r="A30" s="28">
        <v>24</v>
      </c>
      <c r="B30" s="38" t="s">
        <v>69</v>
      </c>
      <c r="C30" s="39" t="s">
        <v>39</v>
      </c>
      <c r="D30" s="8">
        <v>0</v>
      </c>
      <c r="E30" s="31" t="s">
        <v>16</v>
      </c>
      <c r="F30" s="29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31" t="s">
        <v>16</v>
      </c>
      <c r="M30" s="8">
        <v>0</v>
      </c>
    </row>
    <row r="31" spans="1:13" ht="12" customHeight="1">
      <c r="A31" s="28">
        <v>25</v>
      </c>
      <c r="B31" s="36" t="s">
        <v>70</v>
      </c>
      <c r="C31" s="37" t="s">
        <v>40</v>
      </c>
      <c r="D31" s="8">
        <v>0</v>
      </c>
      <c r="E31" s="26" t="s">
        <v>16</v>
      </c>
      <c r="F31" s="10">
        <v>0</v>
      </c>
      <c r="G31" s="33">
        <v>0</v>
      </c>
      <c r="H31" s="33">
        <v>0</v>
      </c>
      <c r="I31" s="33">
        <v>0</v>
      </c>
      <c r="J31" s="33">
        <v>0</v>
      </c>
      <c r="K31" s="8">
        <v>0</v>
      </c>
      <c r="L31" s="26" t="s">
        <v>16</v>
      </c>
      <c r="M31" s="8">
        <v>0</v>
      </c>
    </row>
    <row r="32" spans="1:13" ht="12" customHeight="1">
      <c r="A32" s="28">
        <v>26</v>
      </c>
      <c r="B32" s="38" t="s">
        <v>71</v>
      </c>
      <c r="C32" s="39" t="s">
        <v>40</v>
      </c>
      <c r="D32" s="8">
        <v>0</v>
      </c>
      <c r="E32" s="31" t="s">
        <v>16</v>
      </c>
      <c r="F32" s="29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31" t="s">
        <v>16</v>
      </c>
      <c r="M32" s="8">
        <v>0</v>
      </c>
    </row>
    <row r="33" spans="1:13" ht="14.25" customHeight="1">
      <c r="A33" s="40" t="s">
        <v>14</v>
      </c>
      <c r="B33" s="41" t="s">
        <v>14</v>
      </c>
      <c r="C33" s="42" t="s">
        <v>41</v>
      </c>
      <c r="D33" s="34">
        <f>D19+D9+D7</f>
        <v>294</v>
      </c>
      <c r="E33" s="35" t="s">
        <v>14</v>
      </c>
      <c r="F33" s="34">
        <f>F19+F9+F7</f>
        <v>1956976600</v>
      </c>
      <c r="G33" s="9">
        <f t="shared" ref="G33:J33" si="7">G19+G9+G7</f>
        <v>0</v>
      </c>
      <c r="H33" s="9">
        <f t="shared" si="7"/>
        <v>0</v>
      </c>
      <c r="I33" s="9">
        <f t="shared" si="7"/>
        <v>11</v>
      </c>
      <c r="J33" s="9">
        <f t="shared" si="7"/>
        <v>24786000</v>
      </c>
      <c r="K33" s="34">
        <f>K19+K9+K7</f>
        <v>305</v>
      </c>
      <c r="L33" s="35" t="s">
        <v>14</v>
      </c>
      <c r="M33" s="34">
        <f>M19+M9+M7</f>
        <v>1981762600</v>
      </c>
    </row>
    <row r="34" spans="1:13" s="17" customFormat="1" ht="14.1" customHeight="1">
      <c r="F34" s="18"/>
    </row>
    <row r="35" spans="1:13" s="20" customFormat="1" ht="14.1" customHeight="1">
      <c r="L35" s="19" t="str">
        <f>'ASET TETAP'!K36</f>
        <v>Lumajang,  31   Desember  2017</v>
      </c>
    </row>
    <row r="36" spans="1:13" s="20" customFormat="1" ht="14.1" customHeight="1">
      <c r="L36" s="19" t="s">
        <v>44</v>
      </c>
    </row>
    <row r="37" spans="1:13" s="20" customFormat="1" ht="14.1" customHeight="1">
      <c r="L37" s="19"/>
    </row>
    <row r="38" spans="1:13" s="20" customFormat="1" ht="14.1" customHeight="1">
      <c r="L38" s="19"/>
    </row>
    <row r="39" spans="1:13" s="20" customFormat="1" ht="14.1" customHeight="1">
      <c r="L39" s="21" t="s">
        <v>73</v>
      </c>
    </row>
    <row r="40" spans="1:13" s="20" customFormat="1" ht="14.1" customHeight="1">
      <c r="L40" s="19" t="s">
        <v>74</v>
      </c>
    </row>
    <row r="41" spans="1:13" s="17" customFormat="1" ht="14.1" customHeight="1"/>
    <row r="42" spans="1:13" s="17" customFormat="1" ht="14.1" customHeight="1"/>
  </sheetData>
  <mergeCells count="11">
    <mergeCell ref="I5:J5"/>
    <mergeCell ref="A1:M1"/>
    <mergeCell ref="A2:M2"/>
    <mergeCell ref="A3:M3"/>
    <mergeCell ref="A4:A6"/>
    <mergeCell ref="B4:B6"/>
    <mergeCell ref="C4:C6"/>
    <mergeCell ref="D4:F5"/>
    <mergeCell ref="G4:J4"/>
    <mergeCell ref="K4:M5"/>
    <mergeCell ref="G5:H5"/>
  </mergeCells>
  <printOptions horizontalCentered="1"/>
  <pageMargins left="0.39370078740157483" right="0.39370078740157483" top="0.59055118110236227" bottom="0.39370078740157483" header="0" footer="0"/>
  <pageSetup paperSize="10001" firstPageNumber="0" orientation="landscape" useFirstPageNumber="1" errors="blank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U25"/>
  <sheetViews>
    <sheetView view="pageBreakPreview" zoomScale="110" zoomScaleSheetLayoutView="110" workbookViewId="0">
      <selection activeCell="A14" sqref="A14"/>
    </sheetView>
  </sheetViews>
  <sheetFormatPr defaultRowHeight="15"/>
  <cols>
    <col min="1" max="1" width="3" style="45" customWidth="1"/>
    <col min="2" max="2" width="6.33203125" style="45" customWidth="1"/>
    <col min="3" max="3" width="8.44140625" style="45" customWidth="1"/>
    <col min="4" max="4" width="4.21875" style="45" customWidth="1"/>
    <col min="5" max="5" width="11.5546875" style="45" customWidth="1"/>
    <col min="6" max="6" width="9.6640625" style="45" customWidth="1"/>
    <col min="7" max="7" width="6.21875" style="45" customWidth="1"/>
    <col min="8" max="8" width="7.77734375" style="45" customWidth="1"/>
    <col min="9" max="9" width="7.44140625" style="45" customWidth="1"/>
    <col min="10" max="12" width="4.6640625" style="45" customWidth="1"/>
    <col min="13" max="13" width="3" style="45" customWidth="1"/>
    <col min="14" max="14" width="7.77734375" style="45" customWidth="1"/>
    <col min="15" max="15" width="3" style="45" customWidth="1"/>
    <col min="16" max="16" width="7.77734375" style="45" customWidth="1"/>
    <col min="17" max="17" width="3" style="45" customWidth="1"/>
    <col min="18" max="18" width="7.77734375" style="45" customWidth="1"/>
    <col min="19" max="19" width="3" style="45" customWidth="1"/>
    <col min="20" max="20" width="7.77734375" style="45" customWidth="1"/>
    <col min="21" max="21" width="8.6640625" style="45" customWidth="1"/>
    <col min="22" max="16384" width="8.88671875" style="45"/>
  </cols>
  <sheetData>
    <row r="1" spans="1:21" s="44" customFormat="1" ht="20.100000000000001" customHeight="1">
      <c r="A1" s="101" t="s">
        <v>122</v>
      </c>
      <c r="B1" s="101" t="s">
        <v>76</v>
      </c>
      <c r="C1" s="101" t="s">
        <v>76</v>
      </c>
      <c r="D1" s="101" t="s">
        <v>76</v>
      </c>
      <c r="E1" s="101" t="s">
        <v>76</v>
      </c>
      <c r="F1" s="101" t="s">
        <v>76</v>
      </c>
      <c r="G1" s="101" t="s">
        <v>76</v>
      </c>
      <c r="H1" s="101" t="s">
        <v>76</v>
      </c>
      <c r="I1" s="101" t="s">
        <v>76</v>
      </c>
      <c r="J1" s="101" t="s">
        <v>76</v>
      </c>
      <c r="K1" s="101" t="s">
        <v>76</v>
      </c>
      <c r="L1" s="101" t="s">
        <v>76</v>
      </c>
      <c r="M1" s="101" t="s">
        <v>76</v>
      </c>
      <c r="N1" s="101" t="s">
        <v>76</v>
      </c>
      <c r="O1" s="101" t="s">
        <v>76</v>
      </c>
      <c r="P1" s="101" t="s">
        <v>76</v>
      </c>
      <c r="Q1" s="101" t="s">
        <v>76</v>
      </c>
      <c r="R1" s="101" t="s">
        <v>76</v>
      </c>
      <c r="S1" s="101" t="s">
        <v>76</v>
      </c>
      <c r="T1" s="101" t="s">
        <v>76</v>
      </c>
      <c r="U1" s="101" t="s">
        <v>76</v>
      </c>
    </row>
    <row r="2" spans="1:21" s="44" customFormat="1" ht="15" customHeight="1">
      <c r="A2" s="102" t="str">
        <f>exel!A2:U2</f>
        <v>TAHUN ANGGARAN 2017</v>
      </c>
      <c r="B2" s="102" t="s">
        <v>77</v>
      </c>
      <c r="C2" s="102" t="s">
        <v>77</v>
      </c>
      <c r="D2" s="102" t="s">
        <v>77</v>
      </c>
      <c r="E2" s="102" t="s">
        <v>77</v>
      </c>
      <c r="F2" s="102" t="s">
        <v>77</v>
      </c>
      <c r="G2" s="102" t="s">
        <v>77</v>
      </c>
      <c r="H2" s="102" t="s">
        <v>77</v>
      </c>
      <c r="I2" s="102" t="s">
        <v>77</v>
      </c>
      <c r="J2" s="102" t="s">
        <v>77</v>
      </c>
      <c r="K2" s="102" t="s">
        <v>77</v>
      </c>
      <c r="L2" s="102" t="s">
        <v>77</v>
      </c>
      <c r="M2" s="102" t="s">
        <v>77</v>
      </c>
      <c r="N2" s="102" t="s">
        <v>77</v>
      </c>
      <c r="O2" s="102" t="s">
        <v>77</v>
      </c>
      <c r="P2" s="102" t="s">
        <v>77</v>
      </c>
      <c r="Q2" s="102" t="s">
        <v>77</v>
      </c>
      <c r="R2" s="102" t="s">
        <v>77</v>
      </c>
      <c r="S2" s="102" t="s">
        <v>77</v>
      </c>
      <c r="T2" s="102" t="s">
        <v>77</v>
      </c>
      <c r="U2" s="102" t="s">
        <v>77</v>
      </c>
    </row>
    <row r="3" spans="1:21" s="44" customFormat="1" ht="15" customHeight="1">
      <c r="A3" s="102" t="s">
        <v>78</v>
      </c>
      <c r="B3" s="102" t="s">
        <v>79</v>
      </c>
      <c r="C3" s="102" t="s">
        <v>79</v>
      </c>
      <c r="D3" s="102" t="s">
        <v>79</v>
      </c>
      <c r="E3" s="102" t="s">
        <v>79</v>
      </c>
      <c r="F3" s="102" t="s">
        <v>79</v>
      </c>
      <c r="G3" s="102" t="s">
        <v>79</v>
      </c>
      <c r="H3" s="102" t="s">
        <v>79</v>
      </c>
      <c r="I3" s="102" t="s">
        <v>79</v>
      </c>
      <c r="J3" s="102" t="s">
        <v>79</v>
      </c>
      <c r="K3" s="102" t="s">
        <v>79</v>
      </c>
      <c r="L3" s="102" t="s">
        <v>79</v>
      </c>
      <c r="M3" s="102" t="s">
        <v>79</v>
      </c>
      <c r="N3" s="102" t="s">
        <v>79</v>
      </c>
      <c r="O3" s="102" t="s">
        <v>79</v>
      </c>
      <c r="P3" s="102" t="s">
        <v>79</v>
      </c>
      <c r="Q3" s="102" t="s">
        <v>79</v>
      </c>
      <c r="R3" s="102" t="s">
        <v>79</v>
      </c>
      <c r="S3" s="102" t="s">
        <v>79</v>
      </c>
      <c r="T3" s="102" t="s">
        <v>79</v>
      </c>
      <c r="U3" s="102" t="s">
        <v>79</v>
      </c>
    </row>
    <row r="4" spans="1:21" s="44" customFormat="1" ht="15" customHeight="1">
      <c r="A4" s="103" t="str">
        <f>exel!A4:U4</f>
        <v>01 Januari 2017 s/d 31 Desember 2017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</row>
    <row r="5" spans="1:21" ht="14.25" customHeight="1">
      <c r="A5" s="100" t="s">
        <v>80</v>
      </c>
      <c r="B5" s="100" t="s">
        <v>80</v>
      </c>
      <c r="C5" s="100" t="s">
        <v>81</v>
      </c>
      <c r="D5" s="100" t="s">
        <v>81</v>
      </c>
      <c r="E5" s="100" t="s">
        <v>81</v>
      </c>
      <c r="F5" s="100" t="s">
        <v>81</v>
      </c>
      <c r="G5" s="100" t="s">
        <v>81</v>
      </c>
      <c r="H5" s="100" t="s">
        <v>81</v>
      </c>
      <c r="I5" s="100" t="s">
        <v>81</v>
      </c>
      <c r="J5" s="100" t="s">
        <v>81</v>
      </c>
      <c r="K5" s="100" t="s">
        <v>81</v>
      </c>
      <c r="L5" s="100" t="s">
        <v>81</v>
      </c>
      <c r="M5" s="100" t="s">
        <v>81</v>
      </c>
      <c r="N5" s="100" t="s">
        <v>81</v>
      </c>
      <c r="O5" s="100" t="s">
        <v>81</v>
      </c>
      <c r="P5" s="100" t="s">
        <v>81</v>
      </c>
      <c r="Q5" s="100" t="s">
        <v>81</v>
      </c>
      <c r="R5" s="100" t="s">
        <v>81</v>
      </c>
      <c r="S5" s="100" t="s">
        <v>81</v>
      </c>
      <c r="T5" s="100" t="s">
        <v>81</v>
      </c>
      <c r="U5" s="100" t="s">
        <v>81</v>
      </c>
    </row>
    <row r="6" spans="1:21" ht="14.25" customHeight="1">
      <c r="A6" s="100" t="s">
        <v>82</v>
      </c>
      <c r="B6" s="100" t="s">
        <v>82</v>
      </c>
      <c r="C6" s="100" t="s">
        <v>83</v>
      </c>
      <c r="D6" s="100" t="s">
        <v>83</v>
      </c>
      <c r="E6" s="100" t="s">
        <v>83</v>
      </c>
      <c r="F6" s="100" t="s">
        <v>83</v>
      </c>
      <c r="G6" s="100" t="s">
        <v>83</v>
      </c>
      <c r="H6" s="100" t="s">
        <v>83</v>
      </c>
      <c r="I6" s="100" t="s">
        <v>83</v>
      </c>
      <c r="J6" s="100" t="s">
        <v>83</v>
      </c>
      <c r="K6" s="100" t="s">
        <v>83</v>
      </c>
      <c r="L6" s="100" t="s">
        <v>83</v>
      </c>
      <c r="M6" s="100" t="s">
        <v>83</v>
      </c>
      <c r="N6" s="100" t="s">
        <v>83</v>
      </c>
      <c r="O6" s="100" t="s">
        <v>83</v>
      </c>
      <c r="P6" s="100" t="s">
        <v>83</v>
      </c>
      <c r="Q6" s="100" t="s">
        <v>83</v>
      </c>
      <c r="R6" s="100" t="s">
        <v>83</v>
      </c>
      <c r="S6" s="100" t="s">
        <v>83</v>
      </c>
      <c r="T6" s="100" t="s">
        <v>83</v>
      </c>
      <c r="U6" s="100" t="s">
        <v>83</v>
      </c>
    </row>
    <row r="7" spans="1:21" ht="14.25" customHeight="1">
      <c r="A7" s="100" t="s">
        <v>84</v>
      </c>
      <c r="B7" s="100" t="s">
        <v>84</v>
      </c>
      <c r="C7" s="100" t="s">
        <v>85</v>
      </c>
      <c r="D7" s="100" t="s">
        <v>86</v>
      </c>
      <c r="E7" s="100" t="s">
        <v>86</v>
      </c>
      <c r="F7" s="100" t="s">
        <v>86</v>
      </c>
      <c r="G7" s="100" t="s">
        <v>86</v>
      </c>
      <c r="H7" s="100" t="s">
        <v>86</v>
      </c>
      <c r="I7" s="100" t="s">
        <v>86</v>
      </c>
      <c r="J7" s="100" t="s">
        <v>86</v>
      </c>
      <c r="K7" s="100" t="s">
        <v>86</v>
      </c>
      <c r="L7" s="100" t="s">
        <v>86</v>
      </c>
      <c r="M7" s="100" t="s">
        <v>86</v>
      </c>
      <c r="N7" s="100" t="s">
        <v>86</v>
      </c>
      <c r="O7" s="100" t="s">
        <v>86</v>
      </c>
      <c r="P7" s="100" t="s">
        <v>86</v>
      </c>
      <c r="Q7" s="100" t="s">
        <v>86</v>
      </c>
      <c r="R7" s="100" t="s">
        <v>86</v>
      </c>
      <c r="S7" s="100" t="s">
        <v>86</v>
      </c>
      <c r="T7" s="100" t="s">
        <v>86</v>
      </c>
      <c r="U7" s="100" t="s">
        <v>86</v>
      </c>
    </row>
    <row r="8" spans="1:21" ht="14.2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1" ht="19.899999999999999" customHeight="1">
      <c r="A9" s="98" t="s">
        <v>87</v>
      </c>
      <c r="B9" s="98" t="s">
        <v>88</v>
      </c>
      <c r="C9" s="98" t="s">
        <v>88</v>
      </c>
      <c r="D9" s="98" t="s">
        <v>89</v>
      </c>
      <c r="E9" s="98" t="s">
        <v>90</v>
      </c>
      <c r="F9" s="98" t="s">
        <v>91</v>
      </c>
      <c r="G9" s="98" t="s">
        <v>91</v>
      </c>
      <c r="H9" s="98" t="s">
        <v>92</v>
      </c>
      <c r="I9" s="98" t="s">
        <v>93</v>
      </c>
      <c r="J9" s="98" t="s">
        <v>94</v>
      </c>
      <c r="K9" s="98" t="s">
        <v>12</v>
      </c>
      <c r="L9" s="98" t="s">
        <v>94</v>
      </c>
      <c r="M9" s="98" t="str">
        <f>exel!M9:N10</f>
        <v>Kondisi Awal01-01-2017</v>
      </c>
      <c r="N9" s="98" t="s">
        <v>95</v>
      </c>
      <c r="O9" s="98" t="s">
        <v>96</v>
      </c>
      <c r="P9" s="98" t="s">
        <v>96</v>
      </c>
      <c r="Q9" s="98" t="s">
        <v>96</v>
      </c>
      <c r="R9" s="98" t="s">
        <v>96</v>
      </c>
      <c r="S9" s="98" t="str">
        <f>exel!S9:T10</f>
        <v>Kondisi Akhir31-12-2017</v>
      </c>
      <c r="T9" s="98" t="s">
        <v>97</v>
      </c>
      <c r="U9" s="98" t="s">
        <v>98</v>
      </c>
    </row>
    <row r="10" spans="1:21" ht="17.100000000000001" customHeight="1">
      <c r="A10" s="98" t="s">
        <v>87</v>
      </c>
      <c r="B10" s="98" t="s">
        <v>99</v>
      </c>
      <c r="C10" s="98" t="s">
        <v>100</v>
      </c>
      <c r="D10" s="98" t="s">
        <v>89</v>
      </c>
      <c r="E10" s="98" t="s">
        <v>101</v>
      </c>
      <c r="F10" s="98" t="s">
        <v>102</v>
      </c>
      <c r="G10" s="98" t="s">
        <v>103</v>
      </c>
      <c r="H10" s="98" t="s">
        <v>92</v>
      </c>
      <c r="I10" s="98" t="s">
        <v>93</v>
      </c>
      <c r="J10" s="98" t="s">
        <v>94</v>
      </c>
      <c r="K10" s="98" t="s">
        <v>12</v>
      </c>
      <c r="L10" s="98" t="s">
        <v>94</v>
      </c>
      <c r="M10" s="98" t="s">
        <v>95</v>
      </c>
      <c r="N10" s="98" t="s">
        <v>95</v>
      </c>
      <c r="O10" s="98" t="s">
        <v>9</v>
      </c>
      <c r="P10" s="98" t="s">
        <v>9</v>
      </c>
      <c r="Q10" s="98" t="s">
        <v>10</v>
      </c>
      <c r="R10" s="98" t="s">
        <v>10</v>
      </c>
      <c r="S10" s="98" t="s">
        <v>97</v>
      </c>
      <c r="T10" s="98" t="s">
        <v>97</v>
      </c>
      <c r="U10" s="98" t="s">
        <v>98</v>
      </c>
    </row>
    <row r="11" spans="1:21" ht="17.100000000000001" customHeight="1">
      <c r="A11" s="99" t="s">
        <v>87</v>
      </c>
      <c r="B11" s="99" t="s">
        <v>99</v>
      </c>
      <c r="C11" s="99" t="s">
        <v>100</v>
      </c>
      <c r="D11" s="99" t="s">
        <v>89</v>
      </c>
      <c r="E11" s="99" t="s">
        <v>101</v>
      </c>
      <c r="F11" s="99" t="s">
        <v>102</v>
      </c>
      <c r="G11" s="99" t="s">
        <v>103</v>
      </c>
      <c r="H11" s="99" t="s">
        <v>92</v>
      </c>
      <c r="I11" s="99" t="s">
        <v>93</v>
      </c>
      <c r="J11" s="99" t="s">
        <v>94</v>
      </c>
      <c r="K11" s="99" t="s">
        <v>12</v>
      </c>
      <c r="L11" s="99" t="s">
        <v>94</v>
      </c>
      <c r="M11" s="64" t="s">
        <v>104</v>
      </c>
      <c r="N11" s="64" t="s">
        <v>105</v>
      </c>
      <c r="O11" s="64" t="s">
        <v>104</v>
      </c>
      <c r="P11" s="64" t="s">
        <v>105</v>
      </c>
      <c r="Q11" s="64" t="s">
        <v>104</v>
      </c>
      <c r="R11" s="64" t="s">
        <v>105</v>
      </c>
      <c r="S11" s="64" t="s">
        <v>104</v>
      </c>
      <c r="T11" s="64" t="s">
        <v>105</v>
      </c>
      <c r="U11" s="99" t="s">
        <v>98</v>
      </c>
    </row>
    <row r="12" spans="1:21" s="53" customFormat="1" ht="24.95" customHeight="1">
      <c r="A12" s="67" t="s">
        <v>106</v>
      </c>
      <c r="B12" s="67" t="s">
        <v>107</v>
      </c>
      <c r="C12" s="68" t="s">
        <v>143</v>
      </c>
      <c r="D12" s="68" t="s">
        <v>132</v>
      </c>
      <c r="E12" s="69" t="s">
        <v>144</v>
      </c>
      <c r="F12" s="67" t="s">
        <v>145</v>
      </c>
      <c r="G12" s="67" t="s">
        <v>108</v>
      </c>
      <c r="H12" s="67" t="s">
        <v>109</v>
      </c>
      <c r="I12" s="70">
        <v>42809</v>
      </c>
      <c r="J12" s="67" t="s">
        <v>110</v>
      </c>
      <c r="K12" s="67" t="s">
        <v>111</v>
      </c>
      <c r="L12" s="67" t="s">
        <v>110</v>
      </c>
      <c r="M12" s="71">
        <v>0</v>
      </c>
      <c r="N12" s="72">
        <v>0</v>
      </c>
      <c r="O12" s="71">
        <v>0</v>
      </c>
      <c r="P12" s="71">
        <v>0</v>
      </c>
      <c r="Q12" s="71">
        <v>1</v>
      </c>
      <c r="R12" s="71">
        <v>8950000</v>
      </c>
      <c r="S12" s="71">
        <f>(M12-O12)+Q12</f>
        <v>1</v>
      </c>
      <c r="T12" s="72">
        <f>(N12-P12)+R12</f>
        <v>8950000</v>
      </c>
      <c r="U12" s="73" t="s">
        <v>110</v>
      </c>
    </row>
    <row r="13" spans="1:21" s="53" customFormat="1" ht="24.95" customHeight="1">
      <c r="A13" s="67">
        <v>2</v>
      </c>
      <c r="B13" s="67" t="s">
        <v>107</v>
      </c>
      <c r="C13" s="68" t="s">
        <v>154</v>
      </c>
      <c r="D13" s="68" t="s">
        <v>155</v>
      </c>
      <c r="E13" s="82" t="s">
        <v>156</v>
      </c>
      <c r="F13" s="67"/>
      <c r="G13" s="67" t="s">
        <v>108</v>
      </c>
      <c r="H13" s="67" t="s">
        <v>109</v>
      </c>
      <c r="I13" s="70">
        <v>42866</v>
      </c>
      <c r="J13" s="67" t="s">
        <v>110</v>
      </c>
      <c r="K13" s="67" t="s">
        <v>111</v>
      </c>
      <c r="L13" s="67" t="s">
        <v>110</v>
      </c>
      <c r="M13" s="71">
        <v>0</v>
      </c>
      <c r="N13" s="72">
        <v>0</v>
      </c>
      <c r="O13" s="71">
        <v>0</v>
      </c>
      <c r="P13" s="71">
        <v>0</v>
      </c>
      <c r="Q13" s="71">
        <v>1</v>
      </c>
      <c r="R13" s="71">
        <v>12986000</v>
      </c>
      <c r="S13" s="71">
        <f t="shared" ref="S13:T13" si="0">(M13-O13)+Q13</f>
        <v>1</v>
      </c>
      <c r="T13" s="72">
        <f t="shared" si="0"/>
        <v>12986000</v>
      </c>
      <c r="U13" s="73"/>
    </row>
    <row r="14" spans="1:21" s="53" customFormat="1" ht="24.95" customHeight="1">
      <c r="A14" s="67">
        <v>3</v>
      </c>
      <c r="B14" s="67" t="s">
        <v>107</v>
      </c>
      <c r="C14" s="68" t="s">
        <v>124</v>
      </c>
      <c r="D14" s="68" t="s">
        <v>125</v>
      </c>
      <c r="E14" s="69" t="s">
        <v>149</v>
      </c>
      <c r="F14" s="74" t="s">
        <v>160</v>
      </c>
      <c r="G14" s="67" t="s">
        <v>108</v>
      </c>
      <c r="H14" s="67" t="s">
        <v>109</v>
      </c>
      <c r="I14" s="70">
        <v>42809</v>
      </c>
      <c r="J14" s="67" t="s">
        <v>110</v>
      </c>
      <c r="K14" s="67" t="s">
        <v>111</v>
      </c>
      <c r="L14" s="67" t="s">
        <v>110</v>
      </c>
      <c r="M14" s="71">
        <v>0</v>
      </c>
      <c r="N14" s="72">
        <v>0</v>
      </c>
      <c r="O14" s="71">
        <v>0</v>
      </c>
      <c r="P14" s="71">
        <v>0</v>
      </c>
      <c r="Q14" s="71">
        <v>10</v>
      </c>
      <c r="R14" s="71">
        <v>2850000</v>
      </c>
      <c r="S14" s="71">
        <f t="shared" ref="S14:T14" si="1">(M14-O14)+Q14</f>
        <v>10</v>
      </c>
      <c r="T14" s="72">
        <f t="shared" si="1"/>
        <v>2850000</v>
      </c>
      <c r="U14" s="73" t="s">
        <v>110</v>
      </c>
    </row>
    <row r="15" spans="1:21" s="53" customFormat="1" ht="20.100000000000001" customHeight="1">
      <c r="A15" s="97" t="s">
        <v>116</v>
      </c>
      <c r="B15" s="97" t="s">
        <v>116</v>
      </c>
      <c r="C15" s="97" t="s">
        <v>116</v>
      </c>
      <c r="D15" s="97" t="s">
        <v>116</v>
      </c>
      <c r="E15" s="97" t="s">
        <v>116</v>
      </c>
      <c r="F15" s="97" t="s">
        <v>116</v>
      </c>
      <c r="G15" s="97" t="s">
        <v>116</v>
      </c>
      <c r="H15" s="97" t="s">
        <v>116</v>
      </c>
      <c r="I15" s="97" t="s">
        <v>116</v>
      </c>
      <c r="J15" s="97" t="s">
        <v>116</v>
      </c>
      <c r="K15" s="97" t="s">
        <v>116</v>
      </c>
      <c r="L15" s="97" t="s">
        <v>116</v>
      </c>
      <c r="M15" s="65">
        <f t="shared" ref="M15:S15" si="2">SUM(M12:M14)</f>
        <v>0</v>
      </c>
      <c r="N15" s="65">
        <f>SUM(N12:N14)</f>
        <v>0</v>
      </c>
      <c r="O15" s="65">
        <f t="shared" si="2"/>
        <v>0</v>
      </c>
      <c r="P15" s="65">
        <f>SUM(P12:P14)</f>
        <v>0</v>
      </c>
      <c r="Q15" s="65">
        <f t="shared" si="2"/>
        <v>12</v>
      </c>
      <c r="R15" s="65">
        <f>SUM(R12:R14)</f>
        <v>24786000</v>
      </c>
      <c r="S15" s="65">
        <f t="shared" si="2"/>
        <v>12</v>
      </c>
      <c r="T15" s="65">
        <f>SUM(T12:T14)</f>
        <v>24786000</v>
      </c>
      <c r="U15" s="66" t="s">
        <v>14</v>
      </c>
    </row>
    <row r="16" spans="1:21" ht="14.1" customHeight="1">
      <c r="A16" s="56" t="s">
        <v>14</v>
      </c>
      <c r="B16" s="56" t="s">
        <v>14</v>
      </c>
      <c r="C16" s="56" t="s">
        <v>14</v>
      </c>
      <c r="D16" s="56" t="s">
        <v>14</v>
      </c>
      <c r="E16" s="56" t="s">
        <v>14</v>
      </c>
      <c r="F16" s="56" t="s">
        <v>14</v>
      </c>
      <c r="G16" s="56" t="s">
        <v>14</v>
      </c>
      <c r="H16" s="56" t="s">
        <v>14</v>
      </c>
      <c r="I16" s="56" t="s">
        <v>14</v>
      </c>
      <c r="J16" s="56" t="s">
        <v>14</v>
      </c>
      <c r="K16" s="56" t="s">
        <v>14</v>
      </c>
      <c r="L16" s="56" t="s">
        <v>14</v>
      </c>
      <c r="M16" s="56" t="s">
        <v>14</v>
      </c>
      <c r="N16" s="56" t="s">
        <v>14</v>
      </c>
      <c r="O16" s="56" t="s">
        <v>14</v>
      </c>
      <c r="P16" s="56" t="s">
        <v>14</v>
      </c>
      <c r="Q16" s="56" t="s">
        <v>14</v>
      </c>
      <c r="R16" s="56" t="s">
        <v>14</v>
      </c>
      <c r="S16" s="56" t="s">
        <v>14</v>
      </c>
      <c r="T16" s="56" t="s">
        <v>14</v>
      </c>
      <c r="U16" s="56" t="s">
        <v>14</v>
      </c>
    </row>
    <row r="17" spans="1:21" ht="14.1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83"/>
      <c r="U17" s="57"/>
    </row>
    <row r="18" spans="1:21" ht="14.1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ht="14.1" customHeight="1">
      <c r="A19" s="57"/>
      <c r="B19" s="57"/>
      <c r="C19" s="57"/>
      <c r="D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8" t="str">
        <f>exel!P18</f>
        <v>Lumajang, 31    Desember 2017</v>
      </c>
      <c r="Q19" s="57"/>
      <c r="R19" s="57"/>
      <c r="S19" s="57"/>
      <c r="T19" s="57"/>
      <c r="U19" s="57"/>
    </row>
    <row r="20" spans="1:21" ht="14.1" customHeight="1">
      <c r="E20" s="59" t="s">
        <v>117</v>
      </c>
      <c r="T20" s="84"/>
      <c r="U20" s="60"/>
    </row>
    <row r="21" spans="1:21" ht="14.1" customHeight="1">
      <c r="E21" s="58" t="s">
        <v>44</v>
      </c>
      <c r="P21" s="61" t="s">
        <v>118</v>
      </c>
    </row>
    <row r="22" spans="1:21" ht="14.1" customHeight="1">
      <c r="E22" s="58"/>
      <c r="P22" s="61"/>
    </row>
    <row r="23" spans="1:21" ht="14.1" customHeight="1">
      <c r="E23" s="58"/>
      <c r="P23" s="61"/>
    </row>
    <row r="24" spans="1:21" ht="14.1" customHeight="1">
      <c r="E24" s="62" t="s">
        <v>73</v>
      </c>
      <c r="P24" s="63" t="str">
        <f>exel!P23</f>
        <v>LULUK MASLUKHA, SE</v>
      </c>
    </row>
    <row r="25" spans="1:21" ht="14.1" customHeight="1">
      <c r="E25" s="58" t="s">
        <v>74</v>
      </c>
      <c r="P25" s="61" t="str">
        <f>exel!P24</f>
        <v>NIP. 19711111 199502 2 001</v>
      </c>
    </row>
  </sheetData>
  <mergeCells count="31">
    <mergeCell ref="A15:L15"/>
    <mergeCell ref="U9:U11"/>
    <mergeCell ref="B10:B11"/>
    <mergeCell ref="C10:C11"/>
    <mergeCell ref="E10:E11"/>
    <mergeCell ref="F10:F11"/>
    <mergeCell ref="G10:G11"/>
    <mergeCell ref="O10:P10"/>
    <mergeCell ref="Q10:R10"/>
    <mergeCell ref="J9:J11"/>
    <mergeCell ref="K9:K11"/>
    <mergeCell ref="L9:L11"/>
    <mergeCell ref="M9:N10"/>
    <mergeCell ref="O9:R9"/>
    <mergeCell ref="S9:T10"/>
    <mergeCell ref="A6:B6"/>
    <mergeCell ref="C6:U6"/>
    <mergeCell ref="A7:B7"/>
    <mergeCell ref="C7:U7"/>
    <mergeCell ref="A9:A11"/>
    <mergeCell ref="B9:C9"/>
    <mergeCell ref="D9:D11"/>
    <mergeCell ref="E9:G9"/>
    <mergeCell ref="H9:H11"/>
    <mergeCell ref="I9:I11"/>
    <mergeCell ref="A1:U1"/>
    <mergeCell ref="A2:U2"/>
    <mergeCell ref="A3:U3"/>
    <mergeCell ref="A4:U4"/>
    <mergeCell ref="A5:B5"/>
    <mergeCell ref="C5:U5"/>
  </mergeCells>
  <printOptions horizontalCentered="1"/>
  <pageMargins left="0.39370078740157483" right="0.39370078740157483" top="0.59055118110236227" bottom="0.39370078740157483" header="0" footer="0"/>
  <pageSetup paperSize="10001" scale="91" firstPageNumber="0" orientation="landscape" useFirstPageNumber="1" errors="blank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90" zoomScaleSheetLayoutView="90" workbookViewId="0">
      <selection activeCell="L35" sqref="L35:L40"/>
    </sheetView>
  </sheetViews>
  <sheetFormatPr defaultRowHeight="15"/>
  <cols>
    <col min="1" max="1" width="3.33203125" customWidth="1"/>
    <col min="2" max="2" width="10.5546875" customWidth="1"/>
    <col min="3" max="3" width="29.44140625" customWidth="1"/>
    <col min="4" max="4" width="6.33203125" customWidth="1"/>
    <col min="5" max="5" width="5.77734375" customWidth="1"/>
    <col min="6" max="6" width="12.6640625" customWidth="1"/>
    <col min="7" max="7" width="5.33203125" customWidth="1"/>
    <col min="8" max="8" width="12.6640625" customWidth="1"/>
    <col min="9" max="9" width="5.33203125" customWidth="1"/>
    <col min="10" max="10" width="12.6640625" customWidth="1"/>
    <col min="11" max="11" width="6.109375" customWidth="1"/>
    <col min="12" max="12" width="5.77734375" customWidth="1"/>
    <col min="13" max="13" width="14.6640625" customWidth="1"/>
  </cols>
  <sheetData>
    <row r="1" spans="1:13" s="6" customFormat="1" ht="22.5" customHeight="1">
      <c r="A1" s="94" t="s">
        <v>123</v>
      </c>
      <c r="B1" s="94" t="s">
        <v>0</v>
      </c>
      <c r="C1" s="94" t="s">
        <v>0</v>
      </c>
      <c r="D1" s="94" t="s">
        <v>0</v>
      </c>
      <c r="E1" s="94" t="s">
        <v>0</v>
      </c>
      <c r="F1" s="94" t="s">
        <v>0</v>
      </c>
      <c r="G1" s="94" t="s">
        <v>0</v>
      </c>
      <c r="H1" s="94" t="s">
        <v>0</v>
      </c>
      <c r="I1" s="94" t="s">
        <v>0</v>
      </c>
      <c r="J1" s="94" t="s">
        <v>0</v>
      </c>
      <c r="K1" s="94" t="s">
        <v>0</v>
      </c>
      <c r="L1" s="94" t="s">
        <v>0</v>
      </c>
      <c r="M1" s="94" t="s">
        <v>0</v>
      </c>
    </row>
    <row r="2" spans="1:13" s="6" customFormat="1" ht="30" customHeight="1">
      <c r="A2" s="95" t="str">
        <f>BARANG!A2</f>
        <v>Tahun Anggaran 2017Periode Tahun</v>
      </c>
      <c r="B2" s="95" t="s">
        <v>1</v>
      </c>
      <c r="C2" s="95" t="s">
        <v>1</v>
      </c>
      <c r="D2" s="95" t="s">
        <v>1</v>
      </c>
      <c r="E2" s="95" t="s">
        <v>1</v>
      </c>
      <c r="F2" s="95" t="s">
        <v>1</v>
      </c>
      <c r="G2" s="95" t="s">
        <v>1</v>
      </c>
      <c r="H2" s="95" t="s">
        <v>1</v>
      </c>
      <c r="I2" s="95" t="s">
        <v>1</v>
      </c>
      <c r="J2" s="95" t="s">
        <v>1</v>
      </c>
      <c r="K2" s="95" t="s">
        <v>1</v>
      </c>
      <c r="L2" s="95" t="s">
        <v>1</v>
      </c>
      <c r="M2" s="95" t="s">
        <v>1</v>
      </c>
    </row>
    <row r="3" spans="1:13" s="6" customFormat="1" ht="14.25" customHeight="1">
      <c r="A3" s="96" t="s">
        <v>2</v>
      </c>
      <c r="B3" s="96" t="s">
        <v>2</v>
      </c>
      <c r="C3" s="96" t="s">
        <v>2</v>
      </c>
      <c r="D3" s="96" t="s">
        <v>2</v>
      </c>
      <c r="E3" s="96" t="s">
        <v>2</v>
      </c>
      <c r="F3" s="96" t="s">
        <v>2</v>
      </c>
      <c r="G3" s="96" t="s">
        <v>2</v>
      </c>
      <c r="H3" s="96" t="s">
        <v>2</v>
      </c>
      <c r="I3" s="96" t="s">
        <v>2</v>
      </c>
      <c r="J3" s="96" t="s">
        <v>2</v>
      </c>
      <c r="K3" s="96" t="s">
        <v>2</v>
      </c>
      <c r="L3" s="96" t="s">
        <v>2</v>
      </c>
      <c r="M3" s="96" t="s">
        <v>2</v>
      </c>
    </row>
    <row r="4" spans="1:13" ht="14.25" customHeight="1">
      <c r="A4" s="93" t="s">
        <v>3</v>
      </c>
      <c r="B4" s="93" t="s">
        <v>4</v>
      </c>
      <c r="C4" s="93" t="s">
        <v>5</v>
      </c>
      <c r="D4" s="104" t="str">
        <f>BARANG!D4</f>
        <v>Keadaan Awal ( 01 Januari 2017 )</v>
      </c>
      <c r="E4" s="93" t="s">
        <v>6</v>
      </c>
      <c r="F4" s="93" t="s">
        <v>6</v>
      </c>
      <c r="G4" s="93" t="s">
        <v>7</v>
      </c>
      <c r="H4" s="93" t="s">
        <v>7</v>
      </c>
      <c r="I4" s="93" t="s">
        <v>7</v>
      </c>
      <c r="J4" s="93" t="s">
        <v>7</v>
      </c>
      <c r="K4" s="104" t="str">
        <f>BARANG!K4</f>
        <v>Keadaan Akhir ( 31 Desember 2017 )</v>
      </c>
      <c r="L4" s="93" t="s">
        <v>8</v>
      </c>
      <c r="M4" s="93" t="s">
        <v>8</v>
      </c>
    </row>
    <row r="5" spans="1:13" ht="14.25" customHeight="1">
      <c r="A5" s="93" t="s">
        <v>3</v>
      </c>
      <c r="B5" s="93" t="s">
        <v>4</v>
      </c>
      <c r="C5" s="93" t="s">
        <v>5</v>
      </c>
      <c r="D5" s="93" t="s">
        <v>6</v>
      </c>
      <c r="E5" s="93" t="s">
        <v>6</v>
      </c>
      <c r="F5" s="93" t="s">
        <v>6</v>
      </c>
      <c r="G5" s="93" t="s">
        <v>9</v>
      </c>
      <c r="H5" s="93" t="s">
        <v>9</v>
      </c>
      <c r="I5" s="93" t="s">
        <v>10</v>
      </c>
      <c r="J5" s="93" t="s">
        <v>10</v>
      </c>
      <c r="K5" s="93" t="s">
        <v>8</v>
      </c>
      <c r="L5" s="93" t="s">
        <v>8</v>
      </c>
      <c r="M5" s="93" t="s">
        <v>8</v>
      </c>
    </row>
    <row r="6" spans="1:13" ht="24.75" customHeight="1">
      <c r="A6" s="93" t="s">
        <v>3</v>
      </c>
      <c r="B6" s="93" t="s">
        <v>4</v>
      </c>
      <c r="C6" s="93" t="s">
        <v>5</v>
      </c>
      <c r="D6" s="43" t="s">
        <v>11</v>
      </c>
      <c r="E6" s="43" t="s">
        <v>12</v>
      </c>
      <c r="F6" s="43" t="s">
        <v>13</v>
      </c>
      <c r="G6" s="43" t="s">
        <v>11</v>
      </c>
      <c r="H6" s="43" t="s">
        <v>13</v>
      </c>
      <c r="I6" s="43" t="s">
        <v>11</v>
      </c>
      <c r="J6" s="43" t="s">
        <v>13</v>
      </c>
      <c r="K6" s="43" t="s">
        <v>11</v>
      </c>
      <c r="L6" s="43" t="s">
        <v>12</v>
      </c>
      <c r="M6" s="43" t="s">
        <v>13</v>
      </c>
    </row>
    <row r="7" spans="1:13" ht="12" customHeight="1">
      <c r="A7" s="28">
        <v>1</v>
      </c>
      <c r="B7" s="36" t="s">
        <v>46</v>
      </c>
      <c r="C7" s="37" t="s">
        <v>15</v>
      </c>
      <c r="D7" s="7">
        <f>D8</f>
        <v>0</v>
      </c>
      <c r="E7" s="24" t="s">
        <v>43</v>
      </c>
      <c r="F7" s="10">
        <f>F8</f>
        <v>0</v>
      </c>
      <c r="G7" s="7">
        <f t="shared" ref="G7:J7" si="0">G8</f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25">
        <f>K8</f>
        <v>0</v>
      </c>
      <c r="L7" s="26" t="s">
        <v>16</v>
      </c>
      <c r="M7" s="27">
        <f>M8</f>
        <v>0</v>
      </c>
    </row>
    <row r="8" spans="1:13" ht="12" customHeight="1">
      <c r="A8" s="28">
        <v>2</v>
      </c>
      <c r="B8" s="38" t="s">
        <v>47</v>
      </c>
      <c r="C8" s="39" t="s">
        <v>17</v>
      </c>
      <c r="D8" s="8">
        <v>0</v>
      </c>
      <c r="E8" s="28" t="s">
        <v>43</v>
      </c>
      <c r="F8" s="29">
        <v>0</v>
      </c>
      <c r="G8" s="8">
        <v>0</v>
      </c>
      <c r="H8" s="8">
        <v>0</v>
      </c>
      <c r="I8" s="8">
        <v>0</v>
      </c>
      <c r="J8" s="8">
        <v>0</v>
      </c>
      <c r="K8" s="30">
        <f>(D8-G8)+I8</f>
        <v>0</v>
      </c>
      <c r="L8" s="31" t="s">
        <v>16</v>
      </c>
      <c r="M8" s="32">
        <f>(F8-H8)+J8</f>
        <v>0</v>
      </c>
    </row>
    <row r="9" spans="1:13" ht="12" customHeight="1">
      <c r="A9" s="28">
        <v>3</v>
      </c>
      <c r="B9" s="36" t="s">
        <v>48</v>
      </c>
      <c r="C9" s="37" t="s">
        <v>18</v>
      </c>
      <c r="D9" s="10">
        <f>D10+D11+D12+D13+D14+D15+D16+D17+D18</f>
        <v>176</v>
      </c>
      <c r="E9" s="26" t="s">
        <v>16</v>
      </c>
      <c r="F9" s="10">
        <f>F10+F11+F12+F13+F14+F15+F16+F17+F18</f>
        <v>22615000</v>
      </c>
      <c r="G9" s="7">
        <f t="shared" ref="G9:J9" si="1">G10+G11+G12+G13+G14+G15+G16+G17+G18</f>
        <v>0</v>
      </c>
      <c r="H9" s="7">
        <f t="shared" si="1"/>
        <v>0</v>
      </c>
      <c r="I9" s="7">
        <f t="shared" si="1"/>
        <v>12</v>
      </c>
      <c r="J9" s="7">
        <f t="shared" si="1"/>
        <v>3350000</v>
      </c>
      <c r="K9" s="10">
        <f>K10+K11+K12+K13+K14+K15+K16+K17+K18</f>
        <v>188</v>
      </c>
      <c r="L9" s="26" t="s">
        <v>16</v>
      </c>
      <c r="M9" s="10">
        <f>M10+M11+M12+M13+M14+M15+M16+M17+M18</f>
        <v>25965000</v>
      </c>
    </row>
    <row r="10" spans="1:13" ht="12" customHeight="1">
      <c r="A10" s="28">
        <v>4</v>
      </c>
      <c r="B10" s="38" t="s">
        <v>49</v>
      </c>
      <c r="C10" s="39" t="s">
        <v>19</v>
      </c>
      <c r="D10" s="8">
        <v>0</v>
      </c>
      <c r="E10" s="31" t="s">
        <v>16</v>
      </c>
      <c r="F10" s="29">
        <v>0</v>
      </c>
      <c r="G10" s="8">
        <v>0</v>
      </c>
      <c r="H10" s="8">
        <v>0</v>
      </c>
      <c r="I10" s="8">
        <v>0</v>
      </c>
      <c r="J10" s="8">
        <v>0</v>
      </c>
      <c r="K10" s="30">
        <f t="shared" ref="K10:K18" si="2">(D10-G10)+I10</f>
        <v>0</v>
      </c>
      <c r="L10" s="31" t="s">
        <v>16</v>
      </c>
      <c r="M10" s="32">
        <f t="shared" ref="M10:M18" si="3">(F10-H10)+J10</f>
        <v>0</v>
      </c>
    </row>
    <row r="11" spans="1:13" ht="12" customHeight="1">
      <c r="A11" s="28">
        <v>5</v>
      </c>
      <c r="B11" s="38" t="s">
        <v>50</v>
      </c>
      <c r="C11" s="39" t="s">
        <v>20</v>
      </c>
      <c r="D11" s="8">
        <v>0</v>
      </c>
      <c r="E11" s="31" t="s">
        <v>16</v>
      </c>
      <c r="F11" s="29">
        <v>0</v>
      </c>
      <c r="G11" s="8">
        <v>0</v>
      </c>
      <c r="H11" s="8">
        <v>0</v>
      </c>
      <c r="I11" s="8">
        <v>0</v>
      </c>
      <c r="J11" s="8">
        <v>0</v>
      </c>
      <c r="K11" s="30">
        <f t="shared" si="2"/>
        <v>0</v>
      </c>
      <c r="L11" s="31" t="s">
        <v>16</v>
      </c>
      <c r="M11" s="32">
        <f t="shared" si="3"/>
        <v>0</v>
      </c>
    </row>
    <row r="12" spans="1:13" ht="12" customHeight="1">
      <c r="A12" s="28">
        <v>6</v>
      </c>
      <c r="B12" s="38" t="s">
        <v>51</v>
      </c>
      <c r="C12" s="39" t="s">
        <v>21</v>
      </c>
      <c r="D12" s="8">
        <v>0</v>
      </c>
      <c r="E12" s="31" t="s">
        <v>16</v>
      </c>
      <c r="F12" s="29">
        <v>0</v>
      </c>
      <c r="G12" s="8">
        <v>0</v>
      </c>
      <c r="H12" s="8">
        <v>0</v>
      </c>
      <c r="I12" s="8">
        <v>0</v>
      </c>
      <c r="J12" s="8">
        <v>0</v>
      </c>
      <c r="K12" s="30">
        <f t="shared" si="2"/>
        <v>0</v>
      </c>
      <c r="L12" s="31" t="s">
        <v>16</v>
      </c>
      <c r="M12" s="32">
        <f t="shared" si="3"/>
        <v>0</v>
      </c>
    </row>
    <row r="13" spans="1:13" ht="12" customHeight="1">
      <c r="A13" s="28">
        <v>7</v>
      </c>
      <c r="B13" s="38" t="s">
        <v>52</v>
      </c>
      <c r="C13" s="39" t="s">
        <v>22</v>
      </c>
      <c r="D13" s="8">
        <v>0</v>
      </c>
      <c r="E13" s="31" t="s">
        <v>16</v>
      </c>
      <c r="F13" s="29">
        <v>0</v>
      </c>
      <c r="G13" s="8">
        <v>0</v>
      </c>
      <c r="H13" s="8">
        <v>0</v>
      </c>
      <c r="I13" s="8">
        <v>0</v>
      </c>
      <c r="J13" s="8">
        <v>0</v>
      </c>
      <c r="K13" s="30">
        <f t="shared" si="2"/>
        <v>0</v>
      </c>
      <c r="L13" s="31" t="s">
        <v>16</v>
      </c>
      <c r="M13" s="32">
        <f t="shared" si="3"/>
        <v>0</v>
      </c>
    </row>
    <row r="14" spans="1:13" ht="12" customHeight="1">
      <c r="A14" s="28">
        <v>8</v>
      </c>
      <c r="B14" s="38" t="s">
        <v>53</v>
      </c>
      <c r="C14" s="39" t="s">
        <v>23</v>
      </c>
      <c r="D14" s="8">
        <v>174</v>
      </c>
      <c r="E14" s="31" t="s">
        <v>16</v>
      </c>
      <c r="F14" s="29">
        <v>21955000</v>
      </c>
      <c r="G14" s="8">
        <v>0</v>
      </c>
      <c r="H14" s="8">
        <v>0</v>
      </c>
      <c r="I14" s="8">
        <v>12</v>
      </c>
      <c r="J14" s="8">
        <f>500000+2850000</f>
        <v>3350000</v>
      </c>
      <c r="K14" s="30">
        <f t="shared" si="2"/>
        <v>186</v>
      </c>
      <c r="L14" s="31" t="s">
        <v>16</v>
      </c>
      <c r="M14" s="32">
        <f t="shared" si="3"/>
        <v>25305000</v>
      </c>
    </row>
    <row r="15" spans="1:13" ht="12" customHeight="1">
      <c r="A15" s="28">
        <v>9</v>
      </c>
      <c r="B15" s="38" t="s">
        <v>54</v>
      </c>
      <c r="C15" s="39" t="s">
        <v>24</v>
      </c>
      <c r="D15" s="8">
        <v>2</v>
      </c>
      <c r="E15" s="31" t="s">
        <v>16</v>
      </c>
      <c r="F15" s="29">
        <v>660000</v>
      </c>
      <c r="G15" s="8">
        <v>0</v>
      </c>
      <c r="H15" s="8">
        <v>0</v>
      </c>
      <c r="I15" s="8">
        <v>0</v>
      </c>
      <c r="J15" s="8">
        <v>0</v>
      </c>
      <c r="K15" s="30">
        <f t="shared" si="2"/>
        <v>2</v>
      </c>
      <c r="L15" s="31" t="s">
        <v>16</v>
      </c>
      <c r="M15" s="32">
        <f t="shared" si="3"/>
        <v>660000</v>
      </c>
    </row>
    <row r="16" spans="1:13" ht="12" customHeight="1">
      <c r="A16" s="28">
        <v>10</v>
      </c>
      <c r="B16" s="38" t="s">
        <v>55</v>
      </c>
      <c r="C16" s="39" t="s">
        <v>25</v>
      </c>
      <c r="D16" s="8">
        <v>0</v>
      </c>
      <c r="E16" s="31" t="s">
        <v>16</v>
      </c>
      <c r="F16" s="29">
        <v>0</v>
      </c>
      <c r="G16" s="8">
        <v>0</v>
      </c>
      <c r="H16" s="8">
        <v>0</v>
      </c>
      <c r="I16" s="8">
        <v>0</v>
      </c>
      <c r="J16" s="8">
        <v>0</v>
      </c>
      <c r="K16" s="30">
        <f t="shared" si="2"/>
        <v>0</v>
      </c>
      <c r="L16" s="31" t="s">
        <v>16</v>
      </c>
      <c r="M16" s="32">
        <f t="shared" si="3"/>
        <v>0</v>
      </c>
    </row>
    <row r="17" spans="1:13" ht="12" customHeight="1">
      <c r="A17" s="28">
        <v>11</v>
      </c>
      <c r="B17" s="38" t="s">
        <v>56</v>
      </c>
      <c r="C17" s="39" t="s">
        <v>26</v>
      </c>
      <c r="D17" s="8">
        <v>0</v>
      </c>
      <c r="E17" s="31" t="s">
        <v>16</v>
      </c>
      <c r="F17" s="29">
        <v>0</v>
      </c>
      <c r="G17" s="8">
        <v>0</v>
      </c>
      <c r="H17" s="8">
        <v>0</v>
      </c>
      <c r="I17" s="8">
        <v>0</v>
      </c>
      <c r="J17" s="8">
        <v>0</v>
      </c>
      <c r="K17" s="30">
        <f t="shared" si="2"/>
        <v>0</v>
      </c>
      <c r="L17" s="31" t="s">
        <v>16</v>
      </c>
      <c r="M17" s="32">
        <f t="shared" si="3"/>
        <v>0</v>
      </c>
    </row>
    <row r="18" spans="1:13" ht="12" customHeight="1">
      <c r="A18" s="28">
        <v>12</v>
      </c>
      <c r="B18" s="38" t="s">
        <v>57</v>
      </c>
      <c r="C18" s="39" t="s">
        <v>27</v>
      </c>
      <c r="D18" s="8">
        <v>0</v>
      </c>
      <c r="E18" s="31" t="s">
        <v>16</v>
      </c>
      <c r="F18" s="29">
        <v>0</v>
      </c>
      <c r="G18" s="8">
        <v>0</v>
      </c>
      <c r="H18" s="8">
        <v>0</v>
      </c>
      <c r="I18" s="8">
        <v>0</v>
      </c>
      <c r="J18" s="8">
        <v>0</v>
      </c>
      <c r="K18" s="30">
        <f t="shared" si="2"/>
        <v>0</v>
      </c>
      <c r="L18" s="31" t="s">
        <v>16</v>
      </c>
      <c r="M18" s="32">
        <f t="shared" si="3"/>
        <v>0</v>
      </c>
    </row>
    <row r="19" spans="1:13" ht="12" customHeight="1">
      <c r="A19" s="28">
        <v>13</v>
      </c>
      <c r="B19" s="36" t="s">
        <v>58</v>
      </c>
      <c r="C19" s="37" t="s">
        <v>28</v>
      </c>
      <c r="D19" s="10">
        <f>D20</f>
        <v>3</v>
      </c>
      <c r="E19" s="26" t="s">
        <v>16</v>
      </c>
      <c r="F19" s="10">
        <f>F20</f>
        <v>13000000</v>
      </c>
      <c r="G19" s="7">
        <f t="shared" ref="G19:J19" si="4">G20</f>
        <v>0</v>
      </c>
      <c r="H19" s="7">
        <f t="shared" si="4"/>
        <v>0</v>
      </c>
      <c r="I19" s="7">
        <f t="shared" si="4"/>
        <v>0</v>
      </c>
      <c r="J19" s="7">
        <f t="shared" si="4"/>
        <v>0</v>
      </c>
      <c r="K19" s="10">
        <f>K20</f>
        <v>3</v>
      </c>
      <c r="L19" s="26" t="s">
        <v>16</v>
      </c>
      <c r="M19" s="10">
        <f>M20</f>
        <v>13000000</v>
      </c>
    </row>
    <row r="20" spans="1:13" ht="12" customHeight="1">
      <c r="A20" s="28">
        <v>14</v>
      </c>
      <c r="B20" s="38" t="s">
        <v>59</v>
      </c>
      <c r="C20" s="39" t="s">
        <v>29</v>
      </c>
      <c r="D20" s="8">
        <v>3</v>
      </c>
      <c r="E20" s="31" t="s">
        <v>16</v>
      </c>
      <c r="F20" s="29">
        <v>13000000</v>
      </c>
      <c r="G20" s="8">
        <v>0</v>
      </c>
      <c r="H20" s="8">
        <v>0</v>
      </c>
      <c r="I20" s="8">
        <v>0</v>
      </c>
      <c r="J20" s="8">
        <v>0</v>
      </c>
      <c r="K20" s="30">
        <f t="shared" ref="K20:K21" si="5">(D20-G20)+I20</f>
        <v>3</v>
      </c>
      <c r="L20" s="31" t="s">
        <v>16</v>
      </c>
      <c r="M20" s="32">
        <f t="shared" ref="M20:M21" si="6">(F20-H20)+J20</f>
        <v>13000000</v>
      </c>
    </row>
    <row r="21" spans="1:13" ht="12" customHeight="1">
      <c r="A21" s="28">
        <v>15</v>
      </c>
      <c r="B21" s="38" t="s">
        <v>60</v>
      </c>
      <c r="C21" s="39" t="s">
        <v>30</v>
      </c>
      <c r="D21" s="8">
        <v>0</v>
      </c>
      <c r="E21" s="31" t="s">
        <v>16</v>
      </c>
      <c r="F21" s="29">
        <v>0</v>
      </c>
      <c r="G21" s="8">
        <v>0</v>
      </c>
      <c r="H21" s="8">
        <v>0</v>
      </c>
      <c r="I21" s="8">
        <v>0</v>
      </c>
      <c r="J21" s="8">
        <v>0</v>
      </c>
      <c r="K21" s="30">
        <f t="shared" si="5"/>
        <v>0</v>
      </c>
      <c r="L21" s="31" t="s">
        <v>16</v>
      </c>
      <c r="M21" s="32">
        <f t="shared" si="6"/>
        <v>0</v>
      </c>
    </row>
    <row r="22" spans="1:13" ht="12" customHeight="1">
      <c r="A22" s="28">
        <v>16</v>
      </c>
      <c r="B22" s="36" t="s">
        <v>61</v>
      </c>
      <c r="C22" s="37" t="s">
        <v>31</v>
      </c>
      <c r="D22" s="8">
        <v>0</v>
      </c>
      <c r="E22" s="26" t="s">
        <v>16</v>
      </c>
      <c r="F22" s="10">
        <v>0</v>
      </c>
      <c r="G22" s="33">
        <v>0</v>
      </c>
      <c r="H22" s="33">
        <v>0</v>
      </c>
      <c r="I22" s="33">
        <v>0</v>
      </c>
      <c r="J22" s="33">
        <v>0</v>
      </c>
      <c r="K22" s="8">
        <v>0</v>
      </c>
      <c r="L22" s="26" t="s">
        <v>16</v>
      </c>
      <c r="M22" s="8">
        <v>0</v>
      </c>
    </row>
    <row r="23" spans="1:13" ht="12" customHeight="1">
      <c r="A23" s="28">
        <v>17</v>
      </c>
      <c r="B23" s="38" t="s">
        <v>62</v>
      </c>
      <c r="C23" s="39" t="s">
        <v>32</v>
      </c>
      <c r="D23" s="8">
        <v>0</v>
      </c>
      <c r="E23" s="31" t="s">
        <v>16</v>
      </c>
      <c r="F23" s="29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31" t="s">
        <v>16</v>
      </c>
      <c r="M23" s="8">
        <v>0</v>
      </c>
    </row>
    <row r="24" spans="1:13" ht="12" customHeight="1">
      <c r="A24" s="28">
        <v>18</v>
      </c>
      <c r="B24" s="38" t="s">
        <v>63</v>
      </c>
      <c r="C24" s="39" t="s">
        <v>33</v>
      </c>
      <c r="D24" s="8">
        <v>0</v>
      </c>
      <c r="E24" s="31" t="s">
        <v>16</v>
      </c>
      <c r="F24" s="29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31" t="s">
        <v>16</v>
      </c>
      <c r="M24" s="8">
        <v>0</v>
      </c>
    </row>
    <row r="25" spans="1:13" ht="12" customHeight="1">
      <c r="A25" s="28">
        <v>19</v>
      </c>
      <c r="B25" s="38" t="s">
        <v>64</v>
      </c>
      <c r="C25" s="39" t="s">
        <v>34</v>
      </c>
      <c r="D25" s="8">
        <v>0</v>
      </c>
      <c r="E25" s="31" t="s">
        <v>16</v>
      </c>
      <c r="F25" s="29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31" t="s">
        <v>16</v>
      </c>
      <c r="M25" s="8">
        <v>0</v>
      </c>
    </row>
    <row r="26" spans="1:13" ht="12" customHeight="1">
      <c r="A26" s="28">
        <v>20</v>
      </c>
      <c r="B26" s="38" t="s">
        <v>65</v>
      </c>
      <c r="C26" s="39" t="s">
        <v>35</v>
      </c>
      <c r="D26" s="8">
        <v>0</v>
      </c>
      <c r="E26" s="31" t="s">
        <v>16</v>
      </c>
      <c r="F26" s="29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31" t="s">
        <v>16</v>
      </c>
      <c r="M26" s="8">
        <v>0</v>
      </c>
    </row>
    <row r="27" spans="1:13" ht="12" customHeight="1">
      <c r="A27" s="28">
        <v>21</v>
      </c>
      <c r="B27" s="36" t="s">
        <v>66</v>
      </c>
      <c r="C27" s="37" t="s">
        <v>36</v>
      </c>
      <c r="D27" s="8">
        <v>0</v>
      </c>
      <c r="E27" s="26" t="s">
        <v>16</v>
      </c>
      <c r="F27" s="10">
        <v>0</v>
      </c>
      <c r="G27" s="33">
        <v>0</v>
      </c>
      <c r="H27" s="33">
        <v>0</v>
      </c>
      <c r="I27" s="33">
        <v>0</v>
      </c>
      <c r="J27" s="33">
        <v>0</v>
      </c>
      <c r="K27" s="8">
        <v>0</v>
      </c>
      <c r="L27" s="26" t="s">
        <v>16</v>
      </c>
      <c r="M27" s="8">
        <v>0</v>
      </c>
    </row>
    <row r="28" spans="1:13" ht="12" customHeight="1">
      <c r="A28" s="28">
        <v>22</v>
      </c>
      <c r="B28" s="38" t="s">
        <v>67</v>
      </c>
      <c r="C28" s="39" t="s">
        <v>37</v>
      </c>
      <c r="D28" s="8">
        <v>0</v>
      </c>
      <c r="E28" s="31" t="s">
        <v>16</v>
      </c>
      <c r="F28" s="29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31" t="s">
        <v>16</v>
      </c>
      <c r="M28" s="8">
        <v>0</v>
      </c>
    </row>
    <row r="29" spans="1:13" ht="12" customHeight="1">
      <c r="A29" s="28">
        <v>23</v>
      </c>
      <c r="B29" s="38" t="s">
        <v>68</v>
      </c>
      <c r="C29" s="39" t="s">
        <v>38</v>
      </c>
      <c r="D29" s="8">
        <v>0</v>
      </c>
      <c r="E29" s="31" t="s">
        <v>16</v>
      </c>
      <c r="F29" s="29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31" t="s">
        <v>16</v>
      </c>
      <c r="M29" s="8">
        <v>0</v>
      </c>
    </row>
    <row r="30" spans="1:13" ht="12" customHeight="1">
      <c r="A30" s="28">
        <v>24</v>
      </c>
      <c r="B30" s="38" t="s">
        <v>69</v>
      </c>
      <c r="C30" s="39" t="s">
        <v>39</v>
      </c>
      <c r="D30" s="8">
        <v>0</v>
      </c>
      <c r="E30" s="31" t="s">
        <v>16</v>
      </c>
      <c r="F30" s="29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31" t="s">
        <v>16</v>
      </c>
      <c r="M30" s="8">
        <v>0</v>
      </c>
    </row>
    <row r="31" spans="1:13" ht="12" customHeight="1">
      <c r="A31" s="28">
        <v>25</v>
      </c>
      <c r="B31" s="36" t="s">
        <v>70</v>
      </c>
      <c r="C31" s="37" t="s">
        <v>40</v>
      </c>
      <c r="D31" s="8">
        <v>0</v>
      </c>
      <c r="E31" s="26" t="s">
        <v>16</v>
      </c>
      <c r="F31" s="10">
        <v>0</v>
      </c>
      <c r="G31" s="33">
        <v>0</v>
      </c>
      <c r="H31" s="33">
        <v>0</v>
      </c>
      <c r="I31" s="33">
        <v>0</v>
      </c>
      <c r="J31" s="33">
        <v>0</v>
      </c>
      <c r="K31" s="8">
        <v>0</v>
      </c>
      <c r="L31" s="26" t="s">
        <v>16</v>
      </c>
      <c r="M31" s="8">
        <v>0</v>
      </c>
    </row>
    <row r="32" spans="1:13" ht="12" customHeight="1">
      <c r="A32" s="28">
        <v>26</v>
      </c>
      <c r="B32" s="38" t="s">
        <v>71</v>
      </c>
      <c r="C32" s="39" t="s">
        <v>40</v>
      </c>
      <c r="D32" s="8">
        <v>0</v>
      </c>
      <c r="E32" s="31" t="s">
        <v>16</v>
      </c>
      <c r="F32" s="29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31" t="s">
        <v>16</v>
      </c>
      <c r="M32" s="8">
        <v>0</v>
      </c>
    </row>
    <row r="33" spans="1:13" ht="14.25" customHeight="1">
      <c r="A33" s="40" t="s">
        <v>14</v>
      </c>
      <c r="B33" s="41" t="s">
        <v>14</v>
      </c>
      <c r="C33" s="42" t="s">
        <v>41</v>
      </c>
      <c r="D33" s="34">
        <f>D19+D9+D7</f>
        <v>179</v>
      </c>
      <c r="E33" s="35" t="s">
        <v>14</v>
      </c>
      <c r="F33" s="34">
        <f>F19+F9+F7</f>
        <v>35615000</v>
      </c>
      <c r="G33" s="9">
        <f t="shared" ref="G33:J33" si="7">G19+G9+G7</f>
        <v>0</v>
      </c>
      <c r="H33" s="9">
        <f t="shared" si="7"/>
        <v>0</v>
      </c>
      <c r="I33" s="9">
        <f t="shared" si="7"/>
        <v>12</v>
      </c>
      <c r="J33" s="9">
        <f t="shared" si="7"/>
        <v>3350000</v>
      </c>
      <c r="K33" s="34">
        <f>K19+K9+K7</f>
        <v>191</v>
      </c>
      <c r="L33" s="35" t="s">
        <v>14</v>
      </c>
      <c r="M33" s="34">
        <f>M19+M9+M7</f>
        <v>38965000</v>
      </c>
    </row>
    <row r="34" spans="1:13" s="17" customFormat="1" ht="14.1" customHeight="1">
      <c r="F34" s="18"/>
    </row>
    <row r="35" spans="1:13" s="20" customFormat="1" ht="14.1" customHeight="1">
      <c r="L35" s="19" t="str">
        <f>BARANG!L35</f>
        <v>Lumajang,  31   Desember  2017</v>
      </c>
    </row>
    <row r="36" spans="1:13" s="20" customFormat="1" ht="14.1" customHeight="1">
      <c r="L36" s="19" t="s">
        <v>44</v>
      </c>
    </row>
    <row r="37" spans="1:13" s="20" customFormat="1" ht="14.1" customHeight="1">
      <c r="L37" s="19"/>
    </row>
    <row r="38" spans="1:13" s="20" customFormat="1" ht="14.1" customHeight="1">
      <c r="L38" s="19"/>
    </row>
    <row r="39" spans="1:13" s="20" customFormat="1" ht="14.1" customHeight="1">
      <c r="L39" s="21" t="s">
        <v>73</v>
      </c>
    </row>
    <row r="40" spans="1:13" s="20" customFormat="1" ht="14.1" customHeight="1">
      <c r="L40" s="19" t="s">
        <v>74</v>
      </c>
    </row>
    <row r="41" spans="1:13" s="17" customFormat="1" ht="14.1" customHeight="1"/>
    <row r="42" spans="1:13" s="17" customFormat="1" ht="14.1" customHeight="1"/>
  </sheetData>
  <mergeCells count="11">
    <mergeCell ref="I5:J5"/>
    <mergeCell ref="A1:M1"/>
    <mergeCell ref="A2:M2"/>
    <mergeCell ref="A3:M3"/>
    <mergeCell ref="A4:A6"/>
    <mergeCell ref="B4:B6"/>
    <mergeCell ref="C4:C6"/>
    <mergeCell ref="D4:F5"/>
    <mergeCell ref="G4:J4"/>
    <mergeCell ref="K4:M5"/>
    <mergeCell ref="G5:H5"/>
  </mergeCells>
  <printOptions horizontalCentered="1"/>
  <pageMargins left="0.39370078740157483" right="0.39370078740157483" top="0.59055118110236227" bottom="0.39370078740157483" header="0" footer="0"/>
  <pageSetup paperSize="10001" scale="90" firstPageNumber="0" orientation="landscape" useFirstPageNumber="1" errors="blank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U23"/>
  <sheetViews>
    <sheetView view="pageBreakPreview" zoomScaleSheetLayoutView="100" workbookViewId="0">
      <selection activeCell="I12" sqref="I12"/>
    </sheetView>
  </sheetViews>
  <sheetFormatPr defaultRowHeight="15"/>
  <cols>
    <col min="1" max="1" width="3" style="45" customWidth="1"/>
    <col min="2" max="2" width="6" style="45" customWidth="1"/>
    <col min="3" max="3" width="7.33203125" style="45" customWidth="1"/>
    <col min="4" max="4" width="4.21875" style="45" customWidth="1"/>
    <col min="5" max="5" width="14.88671875" style="45" customWidth="1"/>
    <col min="6" max="6" width="6.33203125" style="45" customWidth="1"/>
    <col min="7" max="7" width="6.21875" style="45" customWidth="1"/>
    <col min="8" max="8" width="7.21875" style="45" customWidth="1"/>
    <col min="9" max="9" width="6.88671875" style="45" customWidth="1"/>
    <col min="10" max="12" width="4.6640625" style="45" customWidth="1"/>
    <col min="13" max="13" width="3.5546875" style="45" customWidth="1"/>
    <col min="14" max="14" width="7.77734375" style="45" customWidth="1"/>
    <col min="15" max="15" width="3" style="45" customWidth="1"/>
    <col min="16" max="16" width="7.77734375" style="45" customWidth="1"/>
    <col min="17" max="17" width="3" style="45" customWidth="1"/>
    <col min="18" max="18" width="7.77734375" style="45" customWidth="1"/>
    <col min="19" max="19" width="4" style="45" customWidth="1"/>
    <col min="20" max="20" width="7.77734375" style="45" customWidth="1"/>
    <col min="21" max="21" width="7.6640625" style="45" customWidth="1"/>
    <col min="22" max="16384" width="8.88671875" style="45"/>
  </cols>
  <sheetData>
    <row r="1" spans="1:21" s="44" customFormat="1" ht="20.100000000000001" customHeight="1">
      <c r="A1" s="101" t="s">
        <v>140</v>
      </c>
      <c r="B1" s="101" t="s">
        <v>76</v>
      </c>
      <c r="C1" s="101" t="s">
        <v>76</v>
      </c>
      <c r="D1" s="101" t="s">
        <v>76</v>
      </c>
      <c r="E1" s="101" t="s">
        <v>76</v>
      </c>
      <c r="F1" s="101" t="s">
        <v>76</v>
      </c>
      <c r="G1" s="101" t="s">
        <v>76</v>
      </c>
      <c r="H1" s="101" t="s">
        <v>76</v>
      </c>
      <c r="I1" s="101" t="s">
        <v>76</v>
      </c>
      <c r="J1" s="101" t="s">
        <v>76</v>
      </c>
      <c r="K1" s="101" t="s">
        <v>76</v>
      </c>
      <c r="L1" s="101" t="s">
        <v>76</v>
      </c>
      <c r="M1" s="101" t="s">
        <v>76</v>
      </c>
      <c r="N1" s="101" t="s">
        <v>76</v>
      </c>
      <c r="O1" s="101" t="s">
        <v>76</v>
      </c>
      <c r="P1" s="101" t="s">
        <v>76</v>
      </c>
      <c r="Q1" s="101" t="s">
        <v>76</v>
      </c>
      <c r="R1" s="101" t="s">
        <v>76</v>
      </c>
      <c r="S1" s="101" t="s">
        <v>76</v>
      </c>
      <c r="T1" s="101" t="s">
        <v>76</v>
      </c>
      <c r="U1" s="101" t="s">
        <v>76</v>
      </c>
    </row>
    <row r="2" spans="1:21" s="44" customFormat="1" ht="15" customHeight="1">
      <c r="A2" s="102" t="str">
        <f>'DFT BRG'!A2:U2</f>
        <v>TAHUN ANGGARAN 2017</v>
      </c>
      <c r="B2" s="102" t="s">
        <v>77</v>
      </c>
      <c r="C2" s="102" t="s">
        <v>77</v>
      </c>
      <c r="D2" s="102" t="s">
        <v>77</v>
      </c>
      <c r="E2" s="102" t="s">
        <v>77</v>
      </c>
      <c r="F2" s="102" t="s">
        <v>77</v>
      </c>
      <c r="G2" s="102" t="s">
        <v>77</v>
      </c>
      <c r="H2" s="102" t="s">
        <v>77</v>
      </c>
      <c r="I2" s="102" t="s">
        <v>77</v>
      </c>
      <c r="J2" s="102" t="s">
        <v>77</v>
      </c>
      <c r="K2" s="102" t="s">
        <v>77</v>
      </c>
      <c r="L2" s="102" t="s">
        <v>77</v>
      </c>
      <c r="M2" s="102" t="s">
        <v>77</v>
      </c>
      <c r="N2" s="102" t="s">
        <v>77</v>
      </c>
      <c r="O2" s="102" t="s">
        <v>77</v>
      </c>
      <c r="P2" s="102" t="s">
        <v>77</v>
      </c>
      <c r="Q2" s="102" t="s">
        <v>77</v>
      </c>
      <c r="R2" s="102" t="s">
        <v>77</v>
      </c>
      <c r="S2" s="102" t="s">
        <v>77</v>
      </c>
      <c r="T2" s="102" t="s">
        <v>77</v>
      </c>
      <c r="U2" s="102" t="s">
        <v>77</v>
      </c>
    </row>
    <row r="3" spans="1:21" s="44" customFormat="1" ht="15" customHeight="1">
      <c r="A3" s="102" t="s">
        <v>78</v>
      </c>
      <c r="B3" s="102" t="s">
        <v>79</v>
      </c>
      <c r="C3" s="102" t="s">
        <v>79</v>
      </c>
      <c r="D3" s="102" t="s">
        <v>79</v>
      </c>
      <c r="E3" s="102" t="s">
        <v>79</v>
      </c>
      <c r="F3" s="102" t="s">
        <v>79</v>
      </c>
      <c r="G3" s="102" t="s">
        <v>79</v>
      </c>
      <c r="H3" s="102" t="s">
        <v>79</v>
      </c>
      <c r="I3" s="102" t="s">
        <v>79</v>
      </c>
      <c r="J3" s="102" t="s">
        <v>79</v>
      </c>
      <c r="K3" s="102" t="s">
        <v>79</v>
      </c>
      <c r="L3" s="102" t="s">
        <v>79</v>
      </c>
      <c r="M3" s="102" t="s">
        <v>79</v>
      </c>
      <c r="N3" s="102" t="s">
        <v>79</v>
      </c>
      <c r="O3" s="102" t="s">
        <v>79</v>
      </c>
      <c r="P3" s="102" t="s">
        <v>79</v>
      </c>
      <c r="Q3" s="102" t="s">
        <v>79</v>
      </c>
      <c r="R3" s="102" t="s">
        <v>79</v>
      </c>
      <c r="S3" s="102" t="s">
        <v>79</v>
      </c>
      <c r="T3" s="102" t="s">
        <v>79</v>
      </c>
      <c r="U3" s="102" t="s">
        <v>79</v>
      </c>
    </row>
    <row r="4" spans="1:21" s="44" customFormat="1" ht="15" customHeight="1">
      <c r="A4" s="103" t="str">
        <f>'DFT BRG'!A4:U4</f>
        <v>01 Januari 2017 s/d 31 Desember 2017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</row>
    <row r="5" spans="1:21" ht="14.25" customHeight="1">
      <c r="A5" s="100" t="s">
        <v>80</v>
      </c>
      <c r="B5" s="100" t="s">
        <v>80</v>
      </c>
      <c r="C5" s="100" t="s">
        <v>81</v>
      </c>
      <c r="D5" s="100" t="s">
        <v>81</v>
      </c>
      <c r="E5" s="100" t="s">
        <v>81</v>
      </c>
      <c r="F5" s="100" t="s">
        <v>81</v>
      </c>
      <c r="G5" s="100" t="s">
        <v>81</v>
      </c>
      <c r="H5" s="100" t="s">
        <v>81</v>
      </c>
      <c r="I5" s="100" t="s">
        <v>81</v>
      </c>
      <c r="J5" s="100" t="s">
        <v>81</v>
      </c>
      <c r="K5" s="100" t="s">
        <v>81</v>
      </c>
      <c r="L5" s="100" t="s">
        <v>81</v>
      </c>
      <c r="M5" s="100" t="s">
        <v>81</v>
      </c>
      <c r="N5" s="100" t="s">
        <v>81</v>
      </c>
      <c r="O5" s="100" t="s">
        <v>81</v>
      </c>
      <c r="P5" s="100" t="s">
        <v>81</v>
      </c>
      <c r="Q5" s="100" t="s">
        <v>81</v>
      </c>
      <c r="R5" s="100" t="s">
        <v>81</v>
      </c>
      <c r="S5" s="100" t="s">
        <v>81</v>
      </c>
      <c r="T5" s="100" t="s">
        <v>81</v>
      </c>
      <c r="U5" s="100" t="s">
        <v>81</v>
      </c>
    </row>
    <row r="6" spans="1:21" ht="14.25" customHeight="1">
      <c r="A6" s="100" t="s">
        <v>82</v>
      </c>
      <c r="B6" s="100" t="s">
        <v>82</v>
      </c>
      <c r="C6" s="100" t="s">
        <v>83</v>
      </c>
      <c r="D6" s="100" t="s">
        <v>83</v>
      </c>
      <c r="E6" s="100" t="s">
        <v>83</v>
      </c>
      <c r="F6" s="100" t="s">
        <v>83</v>
      </c>
      <c r="G6" s="100" t="s">
        <v>83</v>
      </c>
      <c r="H6" s="100" t="s">
        <v>83</v>
      </c>
      <c r="I6" s="100" t="s">
        <v>83</v>
      </c>
      <c r="J6" s="100" t="s">
        <v>83</v>
      </c>
      <c r="K6" s="100" t="s">
        <v>83</v>
      </c>
      <c r="L6" s="100" t="s">
        <v>83</v>
      </c>
      <c r="M6" s="100" t="s">
        <v>83</v>
      </c>
      <c r="N6" s="100" t="s">
        <v>83</v>
      </c>
      <c r="O6" s="100" t="s">
        <v>83</v>
      </c>
      <c r="P6" s="100" t="s">
        <v>83</v>
      </c>
      <c r="Q6" s="100" t="s">
        <v>83</v>
      </c>
      <c r="R6" s="100" t="s">
        <v>83</v>
      </c>
      <c r="S6" s="100" t="s">
        <v>83</v>
      </c>
      <c r="T6" s="100" t="s">
        <v>83</v>
      </c>
      <c r="U6" s="100" t="s">
        <v>83</v>
      </c>
    </row>
    <row r="7" spans="1:21" ht="14.25" customHeight="1">
      <c r="A7" s="100" t="s">
        <v>84</v>
      </c>
      <c r="B7" s="100" t="s">
        <v>84</v>
      </c>
      <c r="C7" s="100" t="s">
        <v>85</v>
      </c>
      <c r="D7" s="100" t="s">
        <v>86</v>
      </c>
      <c r="E7" s="100" t="s">
        <v>86</v>
      </c>
      <c r="F7" s="100" t="s">
        <v>86</v>
      </c>
      <c r="G7" s="100" t="s">
        <v>86</v>
      </c>
      <c r="H7" s="100" t="s">
        <v>86</v>
      </c>
      <c r="I7" s="100" t="s">
        <v>86</v>
      </c>
      <c r="J7" s="100" t="s">
        <v>86</v>
      </c>
      <c r="K7" s="100" t="s">
        <v>86</v>
      </c>
      <c r="L7" s="100" t="s">
        <v>86</v>
      </c>
      <c r="M7" s="100" t="s">
        <v>86</v>
      </c>
      <c r="N7" s="100" t="s">
        <v>86</v>
      </c>
      <c r="O7" s="100" t="s">
        <v>86</v>
      </c>
      <c r="P7" s="100" t="s">
        <v>86</v>
      </c>
      <c r="Q7" s="100" t="s">
        <v>86</v>
      </c>
      <c r="R7" s="100" t="s">
        <v>86</v>
      </c>
      <c r="S7" s="100" t="s">
        <v>86</v>
      </c>
      <c r="T7" s="100" t="s">
        <v>86</v>
      </c>
      <c r="U7" s="100" t="s">
        <v>86</v>
      </c>
    </row>
    <row r="8" spans="1:21" ht="14.2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1" ht="19.899999999999999" customHeight="1">
      <c r="A9" s="98" t="s">
        <v>87</v>
      </c>
      <c r="B9" s="98" t="s">
        <v>88</v>
      </c>
      <c r="C9" s="98" t="s">
        <v>88</v>
      </c>
      <c r="D9" s="98" t="s">
        <v>89</v>
      </c>
      <c r="E9" s="98" t="s">
        <v>90</v>
      </c>
      <c r="F9" s="98" t="s">
        <v>91</v>
      </c>
      <c r="G9" s="98" t="s">
        <v>91</v>
      </c>
      <c r="H9" s="98" t="s">
        <v>92</v>
      </c>
      <c r="I9" s="98" t="s">
        <v>93</v>
      </c>
      <c r="J9" s="98" t="s">
        <v>94</v>
      </c>
      <c r="K9" s="98" t="s">
        <v>12</v>
      </c>
      <c r="L9" s="98" t="s">
        <v>94</v>
      </c>
      <c r="M9" s="98" t="str">
        <f>'DFT BRG'!M9:N10</f>
        <v>Kondisi Awal01-01-2017</v>
      </c>
      <c r="N9" s="98" t="s">
        <v>95</v>
      </c>
      <c r="O9" s="98" t="s">
        <v>96</v>
      </c>
      <c r="P9" s="98" t="s">
        <v>96</v>
      </c>
      <c r="Q9" s="98" t="s">
        <v>96</v>
      </c>
      <c r="R9" s="98" t="s">
        <v>96</v>
      </c>
      <c r="S9" s="98" t="str">
        <f>'DFT BRG'!S9:T10</f>
        <v>Kondisi Akhir31-12-2017</v>
      </c>
      <c r="T9" s="98" t="s">
        <v>97</v>
      </c>
      <c r="U9" s="98" t="s">
        <v>98</v>
      </c>
    </row>
    <row r="10" spans="1:21" ht="17.100000000000001" customHeight="1">
      <c r="A10" s="98" t="s">
        <v>87</v>
      </c>
      <c r="B10" s="98" t="s">
        <v>99</v>
      </c>
      <c r="C10" s="98" t="s">
        <v>100</v>
      </c>
      <c r="D10" s="98" t="s">
        <v>89</v>
      </c>
      <c r="E10" s="98" t="s">
        <v>101</v>
      </c>
      <c r="F10" s="98" t="s">
        <v>138</v>
      </c>
      <c r="G10" s="98" t="s">
        <v>103</v>
      </c>
      <c r="H10" s="98" t="s">
        <v>92</v>
      </c>
      <c r="I10" s="98" t="s">
        <v>93</v>
      </c>
      <c r="J10" s="98" t="s">
        <v>94</v>
      </c>
      <c r="K10" s="98" t="s">
        <v>12</v>
      </c>
      <c r="L10" s="98" t="s">
        <v>94</v>
      </c>
      <c r="M10" s="98" t="s">
        <v>95</v>
      </c>
      <c r="N10" s="98" t="s">
        <v>95</v>
      </c>
      <c r="O10" s="98" t="s">
        <v>9</v>
      </c>
      <c r="P10" s="98" t="s">
        <v>9</v>
      </c>
      <c r="Q10" s="98" t="s">
        <v>10</v>
      </c>
      <c r="R10" s="98" t="s">
        <v>10</v>
      </c>
      <c r="S10" s="98" t="s">
        <v>97</v>
      </c>
      <c r="T10" s="98" t="s">
        <v>97</v>
      </c>
      <c r="U10" s="98" t="s">
        <v>98</v>
      </c>
    </row>
    <row r="11" spans="1:21" ht="17.100000000000001" customHeight="1">
      <c r="A11" s="98" t="s">
        <v>87</v>
      </c>
      <c r="B11" s="98" t="s">
        <v>99</v>
      </c>
      <c r="C11" s="98" t="s">
        <v>100</v>
      </c>
      <c r="D11" s="98" t="s">
        <v>89</v>
      </c>
      <c r="E11" s="98" t="s">
        <v>101</v>
      </c>
      <c r="F11" s="98" t="s">
        <v>102</v>
      </c>
      <c r="G11" s="98" t="s">
        <v>103</v>
      </c>
      <c r="H11" s="98" t="s">
        <v>92</v>
      </c>
      <c r="I11" s="98" t="s">
        <v>93</v>
      </c>
      <c r="J11" s="98" t="s">
        <v>94</v>
      </c>
      <c r="K11" s="98" t="s">
        <v>12</v>
      </c>
      <c r="L11" s="98" t="s">
        <v>94</v>
      </c>
      <c r="M11" s="47" t="s">
        <v>104</v>
      </c>
      <c r="N11" s="47" t="s">
        <v>105</v>
      </c>
      <c r="O11" s="47" t="s">
        <v>104</v>
      </c>
      <c r="P11" s="47" t="s">
        <v>105</v>
      </c>
      <c r="Q11" s="47" t="s">
        <v>104</v>
      </c>
      <c r="R11" s="47" t="s">
        <v>105</v>
      </c>
      <c r="S11" s="47" t="s">
        <v>104</v>
      </c>
      <c r="T11" s="47" t="s">
        <v>105</v>
      </c>
      <c r="U11" s="98" t="s">
        <v>98</v>
      </c>
    </row>
    <row r="12" spans="1:21" s="53" customFormat="1" ht="21" customHeight="1">
      <c r="A12" s="76" t="s">
        <v>106</v>
      </c>
      <c r="B12" s="67" t="s">
        <v>107</v>
      </c>
      <c r="C12" s="68" t="s">
        <v>124</v>
      </c>
      <c r="D12" s="68" t="s">
        <v>125</v>
      </c>
      <c r="E12" s="69" t="s">
        <v>149</v>
      </c>
      <c r="F12" s="74" t="s">
        <v>161</v>
      </c>
      <c r="G12" s="67" t="s">
        <v>108</v>
      </c>
      <c r="H12" s="67" t="s">
        <v>109</v>
      </c>
      <c r="I12" s="70"/>
      <c r="J12" s="67" t="s">
        <v>110</v>
      </c>
      <c r="K12" s="67" t="s">
        <v>111</v>
      </c>
      <c r="L12" s="67" t="s">
        <v>110</v>
      </c>
      <c r="M12" s="71">
        <v>0</v>
      </c>
      <c r="N12" s="72">
        <v>0</v>
      </c>
      <c r="O12" s="71">
        <v>0</v>
      </c>
      <c r="P12" s="71">
        <v>0</v>
      </c>
      <c r="Q12" s="71">
        <v>10</v>
      </c>
      <c r="R12" s="71">
        <v>2850000</v>
      </c>
      <c r="S12" s="71">
        <f t="shared" ref="S12:T13" si="0">(M12-O12)+Q12</f>
        <v>10</v>
      </c>
      <c r="T12" s="72">
        <f t="shared" si="0"/>
        <v>2850000</v>
      </c>
      <c r="U12" s="77" t="s">
        <v>110</v>
      </c>
    </row>
    <row r="13" spans="1:21" s="53" customFormat="1" ht="21" customHeight="1">
      <c r="A13" s="76" t="s">
        <v>112</v>
      </c>
      <c r="B13" s="67" t="s">
        <v>107</v>
      </c>
      <c r="C13" s="68" t="s">
        <v>143</v>
      </c>
      <c r="D13" s="68" t="s">
        <v>132</v>
      </c>
      <c r="E13" s="69" t="s">
        <v>158</v>
      </c>
      <c r="F13" s="67" t="s">
        <v>159</v>
      </c>
      <c r="G13" s="67" t="s">
        <v>157</v>
      </c>
      <c r="H13" s="67" t="s">
        <v>109</v>
      </c>
      <c r="I13" s="70"/>
      <c r="J13" s="67" t="s">
        <v>110</v>
      </c>
      <c r="K13" s="67" t="s">
        <v>111</v>
      </c>
      <c r="L13" s="67" t="s">
        <v>110</v>
      </c>
      <c r="M13" s="71"/>
      <c r="N13" s="72"/>
      <c r="O13" s="71">
        <v>0</v>
      </c>
      <c r="P13" s="71">
        <v>0</v>
      </c>
      <c r="Q13" s="71">
        <v>2</v>
      </c>
      <c r="R13" s="71">
        <v>500000</v>
      </c>
      <c r="S13" s="71">
        <f t="shared" si="0"/>
        <v>2</v>
      </c>
      <c r="T13" s="72">
        <f t="shared" si="0"/>
        <v>500000</v>
      </c>
      <c r="U13" s="77" t="s">
        <v>110</v>
      </c>
    </row>
    <row r="14" spans="1:21" s="53" customFormat="1" ht="20.100000000000001" customHeight="1">
      <c r="A14" s="105" t="s">
        <v>116</v>
      </c>
      <c r="B14" s="105" t="s">
        <v>116</v>
      </c>
      <c r="C14" s="105" t="s">
        <v>116</v>
      </c>
      <c r="D14" s="105" t="s">
        <v>116</v>
      </c>
      <c r="E14" s="105" t="s">
        <v>116</v>
      </c>
      <c r="F14" s="105" t="s">
        <v>116</v>
      </c>
      <c r="G14" s="105" t="s">
        <v>116</v>
      </c>
      <c r="H14" s="105" t="s">
        <v>116</v>
      </c>
      <c r="I14" s="105" t="s">
        <v>116</v>
      </c>
      <c r="J14" s="105" t="s">
        <v>116</v>
      </c>
      <c r="K14" s="105" t="s">
        <v>116</v>
      </c>
      <c r="L14" s="105" t="s">
        <v>116</v>
      </c>
      <c r="M14" s="54">
        <f t="shared" ref="M14:T14" si="1">SUM(M12:M13)</f>
        <v>0</v>
      </c>
      <c r="N14" s="54">
        <f t="shared" si="1"/>
        <v>0</v>
      </c>
      <c r="O14" s="54">
        <f t="shared" si="1"/>
        <v>0</v>
      </c>
      <c r="P14" s="54">
        <f t="shared" si="1"/>
        <v>0</v>
      </c>
      <c r="Q14" s="54">
        <f t="shared" si="1"/>
        <v>12</v>
      </c>
      <c r="R14" s="54">
        <f t="shared" si="1"/>
        <v>3350000</v>
      </c>
      <c r="S14" s="54">
        <f t="shared" si="1"/>
        <v>12</v>
      </c>
      <c r="T14" s="54">
        <f t="shared" si="1"/>
        <v>3350000</v>
      </c>
      <c r="U14" s="55" t="s">
        <v>14</v>
      </c>
    </row>
    <row r="15" spans="1:21" ht="14.1" customHeight="1">
      <c r="A15" s="56" t="s">
        <v>14</v>
      </c>
      <c r="B15" s="56" t="s">
        <v>14</v>
      </c>
      <c r="C15" s="56" t="s">
        <v>14</v>
      </c>
      <c r="D15" s="56" t="s">
        <v>14</v>
      </c>
      <c r="E15" s="56" t="s">
        <v>14</v>
      </c>
      <c r="F15" s="56" t="s">
        <v>14</v>
      </c>
      <c r="G15" s="56" t="s">
        <v>14</v>
      </c>
      <c r="H15" s="56" t="s">
        <v>14</v>
      </c>
      <c r="I15" s="56" t="s">
        <v>14</v>
      </c>
      <c r="J15" s="56" t="s">
        <v>14</v>
      </c>
      <c r="K15" s="56" t="s">
        <v>14</v>
      </c>
      <c r="L15" s="56" t="s">
        <v>14</v>
      </c>
      <c r="M15" s="56" t="s">
        <v>14</v>
      </c>
      <c r="N15" s="56" t="s">
        <v>14</v>
      </c>
      <c r="O15" s="56" t="s">
        <v>14</v>
      </c>
      <c r="P15" s="56" t="s">
        <v>14</v>
      </c>
      <c r="Q15" s="56" t="s">
        <v>14</v>
      </c>
      <c r="R15" s="56" t="s">
        <v>14</v>
      </c>
      <c r="S15" s="56" t="s">
        <v>14</v>
      </c>
      <c r="T15" s="56" t="s">
        <v>14</v>
      </c>
      <c r="U15" s="56" t="s">
        <v>14</v>
      </c>
    </row>
    <row r="16" spans="1:21" ht="14.1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ht="14.1" customHeight="1">
      <c r="A17" s="57"/>
      <c r="B17" s="57"/>
      <c r="C17" s="57"/>
      <c r="D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 t="str">
        <f>'DFT BRG'!P19</f>
        <v>Lumajang, 31    Desember 2017</v>
      </c>
      <c r="Q17" s="57"/>
      <c r="R17" s="57"/>
      <c r="S17" s="57"/>
      <c r="T17" s="57"/>
      <c r="U17" s="57"/>
    </row>
    <row r="18" spans="1:21" ht="14.1" customHeight="1">
      <c r="E18" s="59" t="s">
        <v>117</v>
      </c>
      <c r="U18" s="60"/>
    </row>
    <row r="19" spans="1:21" ht="14.1" customHeight="1">
      <c r="E19" s="58" t="s">
        <v>44</v>
      </c>
      <c r="P19" s="61" t="s">
        <v>118</v>
      </c>
    </row>
    <row r="20" spans="1:21" ht="14.1" customHeight="1">
      <c r="E20" s="58"/>
      <c r="P20" s="61"/>
    </row>
    <row r="21" spans="1:21" ht="14.1" customHeight="1">
      <c r="E21" s="58"/>
      <c r="P21" s="61"/>
    </row>
    <row r="22" spans="1:21" ht="14.1" customHeight="1">
      <c r="E22" s="62" t="s">
        <v>73</v>
      </c>
      <c r="P22" s="63" t="str">
        <f>'DFT BRG'!P24</f>
        <v>LULUK MASLUKHA, SE</v>
      </c>
    </row>
    <row r="23" spans="1:21" ht="14.1" customHeight="1">
      <c r="E23" s="58" t="s">
        <v>74</v>
      </c>
      <c r="P23" s="61" t="str">
        <f>'DFT BRG'!P25</f>
        <v>NIP. 19711111 199502 2 001</v>
      </c>
    </row>
  </sheetData>
  <mergeCells count="31">
    <mergeCell ref="A14:L14"/>
    <mergeCell ref="U9:U11"/>
    <mergeCell ref="B10:B11"/>
    <mergeCell ref="C10:C11"/>
    <mergeCell ref="E10:E11"/>
    <mergeCell ref="F10:F11"/>
    <mergeCell ref="G10:G11"/>
    <mergeCell ref="O10:P10"/>
    <mergeCell ref="Q10:R10"/>
    <mergeCell ref="J9:J11"/>
    <mergeCell ref="K9:K11"/>
    <mergeCell ref="L9:L11"/>
    <mergeCell ref="M9:N10"/>
    <mergeCell ref="O9:R9"/>
    <mergeCell ref="S9:T10"/>
    <mergeCell ref="A6:B6"/>
    <mergeCell ref="C6:U6"/>
    <mergeCell ref="A7:B7"/>
    <mergeCell ref="C7:U7"/>
    <mergeCell ref="A9:A11"/>
    <mergeCell ref="B9:C9"/>
    <mergeCell ref="D9:D11"/>
    <mergeCell ref="E9:G9"/>
    <mergeCell ref="H9:H11"/>
    <mergeCell ref="I9:I11"/>
    <mergeCell ref="A1:U1"/>
    <mergeCell ref="A2:U2"/>
    <mergeCell ref="A3:U3"/>
    <mergeCell ref="A4:U4"/>
    <mergeCell ref="A5:B5"/>
    <mergeCell ref="C5:U5"/>
  </mergeCells>
  <printOptions horizontalCentered="1"/>
  <pageMargins left="0.39370078740157483" right="0.39370078740157483" top="0.59055118110236227" bottom="0.39370078740157483" header="0" footer="0"/>
  <pageSetup paperSize="10001" scale="92" firstPageNumber="0" orientation="landscape" useFirstPageNumber="1" errors="blank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="90" zoomScaleSheetLayoutView="90" workbookViewId="0">
      <selection activeCell="L35" sqref="L35:L40"/>
    </sheetView>
  </sheetViews>
  <sheetFormatPr defaultRowHeight="15"/>
  <cols>
    <col min="1" max="1" width="3.33203125" customWidth="1"/>
    <col min="2" max="2" width="10.5546875" customWidth="1"/>
    <col min="3" max="3" width="29.44140625" customWidth="1"/>
    <col min="4" max="4" width="6.33203125" customWidth="1"/>
    <col min="5" max="5" width="5.77734375" customWidth="1"/>
    <col min="6" max="6" width="12.6640625" customWidth="1"/>
    <col min="7" max="7" width="5.33203125" customWidth="1"/>
    <col min="8" max="8" width="12.6640625" customWidth="1"/>
    <col min="9" max="9" width="5.33203125" customWidth="1"/>
    <col min="10" max="10" width="12.6640625" customWidth="1"/>
    <col min="11" max="11" width="5.33203125" customWidth="1"/>
    <col min="12" max="12" width="5.77734375" customWidth="1"/>
    <col min="13" max="13" width="15.44140625" customWidth="1"/>
  </cols>
  <sheetData>
    <row r="1" spans="1:13" s="6" customFormat="1" ht="19.5" customHeight="1">
      <c r="A1" s="106" t="s">
        <v>72</v>
      </c>
      <c r="B1" s="94" t="s">
        <v>0</v>
      </c>
      <c r="C1" s="94" t="s">
        <v>0</v>
      </c>
      <c r="D1" s="94" t="s">
        <v>0</v>
      </c>
      <c r="E1" s="94" t="s">
        <v>0</v>
      </c>
      <c r="F1" s="94" t="s">
        <v>0</v>
      </c>
      <c r="G1" s="94" t="s">
        <v>0</v>
      </c>
      <c r="H1" s="94" t="s">
        <v>0</v>
      </c>
      <c r="I1" s="94" t="s">
        <v>0</v>
      </c>
      <c r="J1" s="94" t="s">
        <v>0</v>
      </c>
      <c r="K1" s="94" t="s">
        <v>0</v>
      </c>
      <c r="L1" s="94" t="s">
        <v>0</v>
      </c>
      <c r="M1" s="94" t="s">
        <v>0</v>
      </c>
    </row>
    <row r="2" spans="1:13" s="6" customFormat="1" ht="30" customHeight="1">
      <c r="A2" s="95" t="str">
        <f>EKSEL!A2</f>
        <v>Tahun Anggaran 2017Periode Tahun</v>
      </c>
      <c r="B2" s="95" t="s">
        <v>1</v>
      </c>
      <c r="C2" s="95" t="s">
        <v>1</v>
      </c>
      <c r="D2" s="95" t="s">
        <v>1</v>
      </c>
      <c r="E2" s="95" t="s">
        <v>1</v>
      </c>
      <c r="F2" s="95" t="s">
        <v>1</v>
      </c>
      <c r="G2" s="95" t="s">
        <v>1</v>
      </c>
      <c r="H2" s="95" t="s">
        <v>1</v>
      </c>
      <c r="I2" s="95" t="s">
        <v>1</v>
      </c>
      <c r="J2" s="95" t="s">
        <v>1</v>
      </c>
      <c r="K2" s="95" t="s">
        <v>1</v>
      </c>
      <c r="L2" s="95" t="s">
        <v>1</v>
      </c>
      <c r="M2" s="95" t="s">
        <v>1</v>
      </c>
    </row>
    <row r="3" spans="1:13" s="6" customFormat="1" ht="14.25" customHeight="1">
      <c r="A3" s="96" t="s">
        <v>2</v>
      </c>
      <c r="B3" s="96" t="s">
        <v>2</v>
      </c>
      <c r="C3" s="96" t="s">
        <v>2</v>
      </c>
      <c r="D3" s="96" t="s">
        <v>2</v>
      </c>
      <c r="E3" s="96" t="s">
        <v>2</v>
      </c>
      <c r="F3" s="96" t="s">
        <v>2</v>
      </c>
      <c r="G3" s="96" t="s">
        <v>2</v>
      </c>
      <c r="H3" s="96" t="s">
        <v>2</v>
      </c>
      <c r="I3" s="96" t="s">
        <v>2</v>
      </c>
      <c r="J3" s="96" t="s">
        <v>2</v>
      </c>
      <c r="K3" s="96" t="s">
        <v>2</v>
      </c>
      <c r="L3" s="96" t="s">
        <v>2</v>
      </c>
      <c r="M3" s="96" t="s">
        <v>2</v>
      </c>
    </row>
    <row r="4" spans="1:13" ht="14.25" customHeight="1">
      <c r="A4" s="93" t="s">
        <v>3</v>
      </c>
      <c r="B4" s="93" t="s">
        <v>4</v>
      </c>
      <c r="C4" s="93" t="s">
        <v>5</v>
      </c>
      <c r="D4" s="104" t="str">
        <f>EKSEL!D4</f>
        <v>Keadaan Awal ( 01 Januari 2017 )</v>
      </c>
      <c r="E4" s="93" t="s">
        <v>6</v>
      </c>
      <c r="F4" s="93" t="s">
        <v>6</v>
      </c>
      <c r="G4" s="93" t="s">
        <v>7</v>
      </c>
      <c r="H4" s="93" t="s">
        <v>7</v>
      </c>
      <c r="I4" s="93" t="s">
        <v>7</v>
      </c>
      <c r="J4" s="93" t="s">
        <v>7</v>
      </c>
      <c r="K4" s="104" t="str">
        <f>EKSEL!K4</f>
        <v>Keadaan Akhir ( 31 Desember 2017 )</v>
      </c>
      <c r="L4" s="93" t="s">
        <v>8</v>
      </c>
      <c r="M4" s="93" t="s">
        <v>8</v>
      </c>
    </row>
    <row r="5" spans="1:13" ht="14.25" customHeight="1">
      <c r="A5" s="93" t="s">
        <v>3</v>
      </c>
      <c r="B5" s="93" t="s">
        <v>4</v>
      </c>
      <c r="C5" s="93" t="s">
        <v>5</v>
      </c>
      <c r="D5" s="93" t="s">
        <v>6</v>
      </c>
      <c r="E5" s="93" t="s">
        <v>6</v>
      </c>
      <c r="F5" s="93" t="s">
        <v>6</v>
      </c>
      <c r="G5" s="93" t="s">
        <v>9</v>
      </c>
      <c r="H5" s="93" t="s">
        <v>9</v>
      </c>
      <c r="I5" s="93" t="s">
        <v>10</v>
      </c>
      <c r="J5" s="93" t="s">
        <v>10</v>
      </c>
      <c r="K5" s="93" t="s">
        <v>8</v>
      </c>
      <c r="L5" s="93" t="s">
        <v>8</v>
      </c>
      <c r="M5" s="93" t="s">
        <v>8</v>
      </c>
    </row>
    <row r="6" spans="1:13" ht="14.25" customHeight="1">
      <c r="A6" s="93" t="s">
        <v>3</v>
      </c>
      <c r="B6" s="93" t="s">
        <v>4</v>
      </c>
      <c r="C6" s="93" t="s">
        <v>5</v>
      </c>
      <c r="D6" s="1" t="s">
        <v>11</v>
      </c>
      <c r="E6" s="1" t="s">
        <v>12</v>
      </c>
      <c r="F6" s="1" t="s">
        <v>13</v>
      </c>
      <c r="G6" s="1" t="s">
        <v>11</v>
      </c>
      <c r="H6" s="1" t="s">
        <v>13</v>
      </c>
      <c r="I6" s="1" t="s">
        <v>11</v>
      </c>
      <c r="J6" s="1" t="s">
        <v>13</v>
      </c>
      <c r="K6" s="1" t="s">
        <v>11</v>
      </c>
      <c r="L6" s="1" t="s">
        <v>12</v>
      </c>
      <c r="M6" s="1" t="s">
        <v>13</v>
      </c>
    </row>
    <row r="7" spans="1:13" ht="12" customHeight="1">
      <c r="A7" s="28">
        <v>1</v>
      </c>
      <c r="B7" s="36" t="s">
        <v>46</v>
      </c>
      <c r="C7" s="37" t="s">
        <v>15</v>
      </c>
      <c r="D7" s="7">
        <f>D8</f>
        <v>0</v>
      </c>
      <c r="E7" s="24" t="s">
        <v>43</v>
      </c>
      <c r="F7" s="10">
        <f>F8</f>
        <v>0</v>
      </c>
      <c r="G7" s="7">
        <f t="shared" ref="G7:J7" si="0">G8</f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25">
        <f>K8</f>
        <v>0</v>
      </c>
      <c r="L7" s="26" t="s">
        <v>16</v>
      </c>
      <c r="M7" s="27">
        <f>M8</f>
        <v>0</v>
      </c>
    </row>
    <row r="8" spans="1:13" ht="12" customHeight="1">
      <c r="A8" s="28">
        <v>2</v>
      </c>
      <c r="B8" s="38" t="s">
        <v>47</v>
      </c>
      <c r="C8" s="39" t="s">
        <v>17</v>
      </c>
      <c r="D8" s="8">
        <v>0</v>
      </c>
      <c r="E8" s="28" t="s">
        <v>43</v>
      </c>
      <c r="F8" s="29">
        <v>0</v>
      </c>
      <c r="G8" s="8">
        <v>0</v>
      </c>
      <c r="H8" s="8">
        <v>0</v>
      </c>
      <c r="I8" s="8">
        <v>0</v>
      </c>
      <c r="J8" s="8">
        <v>0</v>
      </c>
      <c r="K8" s="30">
        <f>(D8-G8)+I8</f>
        <v>0</v>
      </c>
      <c r="L8" s="31" t="s">
        <v>16</v>
      </c>
      <c r="M8" s="32">
        <f>(F8-H8)+J8</f>
        <v>0</v>
      </c>
    </row>
    <row r="9" spans="1:13" ht="12" customHeight="1">
      <c r="A9" s="28">
        <v>3</v>
      </c>
      <c r="B9" s="36" t="s">
        <v>48</v>
      </c>
      <c r="C9" s="37" t="s">
        <v>18</v>
      </c>
      <c r="D9" s="10">
        <f>D10+D11+D12+D13+D14+D15+D16+D17+D18</f>
        <v>35</v>
      </c>
      <c r="E9" s="26" t="s">
        <v>16</v>
      </c>
      <c r="F9" s="10">
        <f>F10+F11+F12+F13+F14+F15+F16+F17+F18</f>
        <v>9995000</v>
      </c>
      <c r="G9" s="7">
        <f t="shared" ref="G9:J9" si="1">G10+G11+G12+G13+G14+G15+G16+G17+G18</f>
        <v>0</v>
      </c>
      <c r="H9" s="7">
        <f t="shared" si="1"/>
        <v>0</v>
      </c>
      <c r="I9" s="7">
        <f t="shared" si="1"/>
        <v>0</v>
      </c>
      <c r="J9" s="7">
        <f t="shared" si="1"/>
        <v>0</v>
      </c>
      <c r="K9" s="10">
        <f>K10+K11+K12+K13+K14+K15+K16+K17+K18</f>
        <v>35</v>
      </c>
      <c r="L9" s="26" t="s">
        <v>16</v>
      </c>
      <c r="M9" s="10">
        <f>M10+M11+M12+M13+M14+M15+M16+M17+M18</f>
        <v>9995000</v>
      </c>
    </row>
    <row r="10" spans="1:13" ht="12" customHeight="1">
      <c r="A10" s="28">
        <v>4</v>
      </c>
      <c r="B10" s="38" t="s">
        <v>49</v>
      </c>
      <c r="C10" s="39" t="s">
        <v>19</v>
      </c>
      <c r="D10" s="8">
        <v>1</v>
      </c>
      <c r="E10" s="31" t="s">
        <v>16</v>
      </c>
      <c r="F10" s="29">
        <v>475000</v>
      </c>
      <c r="G10" s="8">
        <v>0</v>
      </c>
      <c r="H10" s="8">
        <v>0</v>
      </c>
      <c r="I10" s="8">
        <v>0</v>
      </c>
      <c r="J10" s="8">
        <v>0</v>
      </c>
      <c r="K10" s="30">
        <f t="shared" ref="K10:K18" si="2">(D10-G10)+I10</f>
        <v>1</v>
      </c>
      <c r="L10" s="31" t="s">
        <v>16</v>
      </c>
      <c r="M10" s="32">
        <f t="shared" ref="M10:M18" si="3">(F10-H10)+J10</f>
        <v>475000</v>
      </c>
    </row>
    <row r="11" spans="1:13" ht="12" customHeight="1">
      <c r="A11" s="28">
        <v>5</v>
      </c>
      <c r="B11" s="38" t="s">
        <v>50</v>
      </c>
      <c r="C11" s="39" t="s">
        <v>20</v>
      </c>
      <c r="D11" s="8">
        <v>0</v>
      </c>
      <c r="E11" s="31" t="s">
        <v>16</v>
      </c>
      <c r="F11" s="29">
        <v>0</v>
      </c>
      <c r="G11" s="8">
        <v>0</v>
      </c>
      <c r="H11" s="8">
        <v>0</v>
      </c>
      <c r="I11" s="8">
        <v>0</v>
      </c>
      <c r="J11" s="8">
        <v>0</v>
      </c>
      <c r="K11" s="30">
        <f t="shared" si="2"/>
        <v>0</v>
      </c>
      <c r="L11" s="31" t="s">
        <v>16</v>
      </c>
      <c r="M11" s="32">
        <f t="shared" si="3"/>
        <v>0</v>
      </c>
    </row>
    <row r="12" spans="1:13" ht="12" customHeight="1">
      <c r="A12" s="28">
        <v>6</v>
      </c>
      <c r="B12" s="38" t="s">
        <v>51</v>
      </c>
      <c r="C12" s="39" t="s">
        <v>21</v>
      </c>
      <c r="D12" s="8">
        <v>0</v>
      </c>
      <c r="E12" s="31" t="s">
        <v>16</v>
      </c>
      <c r="F12" s="29">
        <v>0</v>
      </c>
      <c r="G12" s="8">
        <v>0</v>
      </c>
      <c r="H12" s="8">
        <v>0</v>
      </c>
      <c r="I12" s="8">
        <v>0</v>
      </c>
      <c r="J12" s="8">
        <v>0</v>
      </c>
      <c r="K12" s="30">
        <f t="shared" si="2"/>
        <v>0</v>
      </c>
      <c r="L12" s="31" t="s">
        <v>16</v>
      </c>
      <c r="M12" s="32">
        <f t="shared" si="3"/>
        <v>0</v>
      </c>
    </row>
    <row r="13" spans="1:13" ht="12" customHeight="1">
      <c r="A13" s="28">
        <v>7</v>
      </c>
      <c r="B13" s="38" t="s">
        <v>52</v>
      </c>
      <c r="C13" s="39" t="s">
        <v>22</v>
      </c>
      <c r="D13" s="8">
        <v>0</v>
      </c>
      <c r="E13" s="31" t="s">
        <v>16</v>
      </c>
      <c r="F13" s="29">
        <v>0</v>
      </c>
      <c r="G13" s="8">
        <v>0</v>
      </c>
      <c r="H13" s="8">
        <v>0</v>
      </c>
      <c r="I13" s="8">
        <v>0</v>
      </c>
      <c r="J13" s="8">
        <v>0</v>
      </c>
      <c r="K13" s="30">
        <f t="shared" si="2"/>
        <v>0</v>
      </c>
      <c r="L13" s="31" t="s">
        <v>16</v>
      </c>
      <c r="M13" s="32">
        <f t="shared" si="3"/>
        <v>0</v>
      </c>
    </row>
    <row r="14" spans="1:13" ht="12" customHeight="1">
      <c r="A14" s="28">
        <v>8</v>
      </c>
      <c r="B14" s="38" t="s">
        <v>53</v>
      </c>
      <c r="C14" s="39" t="s">
        <v>23</v>
      </c>
      <c r="D14" s="8">
        <v>33</v>
      </c>
      <c r="E14" s="31" t="s">
        <v>16</v>
      </c>
      <c r="F14" s="29">
        <v>9370000</v>
      </c>
      <c r="G14" s="8">
        <v>0</v>
      </c>
      <c r="H14" s="8">
        <v>0</v>
      </c>
      <c r="I14" s="8">
        <v>0</v>
      </c>
      <c r="J14" s="8">
        <v>0</v>
      </c>
      <c r="K14" s="30">
        <f t="shared" si="2"/>
        <v>33</v>
      </c>
      <c r="L14" s="31" t="s">
        <v>16</v>
      </c>
      <c r="M14" s="32">
        <f t="shared" si="3"/>
        <v>9370000</v>
      </c>
    </row>
    <row r="15" spans="1:13" ht="12" customHeight="1">
      <c r="A15" s="28">
        <v>9</v>
      </c>
      <c r="B15" s="38" t="s">
        <v>54</v>
      </c>
      <c r="C15" s="39" t="s">
        <v>24</v>
      </c>
      <c r="D15" s="8">
        <v>1</v>
      </c>
      <c r="E15" s="31" t="s">
        <v>16</v>
      </c>
      <c r="F15" s="29">
        <v>150000</v>
      </c>
      <c r="G15" s="8">
        <v>0</v>
      </c>
      <c r="H15" s="8">
        <v>0</v>
      </c>
      <c r="I15" s="8">
        <v>0</v>
      </c>
      <c r="J15" s="8">
        <v>0</v>
      </c>
      <c r="K15" s="30">
        <f t="shared" si="2"/>
        <v>1</v>
      </c>
      <c r="L15" s="31" t="s">
        <v>16</v>
      </c>
      <c r="M15" s="32">
        <f t="shared" si="3"/>
        <v>150000</v>
      </c>
    </row>
    <row r="16" spans="1:13" ht="12" customHeight="1">
      <c r="A16" s="28">
        <v>10</v>
      </c>
      <c r="B16" s="38" t="s">
        <v>55</v>
      </c>
      <c r="C16" s="39" t="s">
        <v>25</v>
      </c>
      <c r="D16" s="8">
        <v>0</v>
      </c>
      <c r="E16" s="31" t="s">
        <v>16</v>
      </c>
      <c r="F16" s="29">
        <v>0</v>
      </c>
      <c r="G16" s="8">
        <v>0</v>
      </c>
      <c r="H16" s="8">
        <v>0</v>
      </c>
      <c r="I16" s="8">
        <v>0</v>
      </c>
      <c r="J16" s="8">
        <v>0</v>
      </c>
      <c r="K16" s="30">
        <f t="shared" si="2"/>
        <v>0</v>
      </c>
      <c r="L16" s="31" t="s">
        <v>16</v>
      </c>
      <c r="M16" s="32">
        <f t="shared" si="3"/>
        <v>0</v>
      </c>
    </row>
    <row r="17" spans="1:13" ht="12" customHeight="1">
      <c r="A17" s="28">
        <v>11</v>
      </c>
      <c r="B17" s="38" t="s">
        <v>56</v>
      </c>
      <c r="C17" s="39" t="s">
        <v>26</v>
      </c>
      <c r="D17" s="8">
        <v>0</v>
      </c>
      <c r="E17" s="31" t="s">
        <v>16</v>
      </c>
      <c r="F17" s="29">
        <v>0</v>
      </c>
      <c r="G17" s="8">
        <v>0</v>
      </c>
      <c r="H17" s="8">
        <v>0</v>
      </c>
      <c r="I17" s="8">
        <v>0</v>
      </c>
      <c r="J17" s="8">
        <v>0</v>
      </c>
      <c r="K17" s="30">
        <f t="shared" si="2"/>
        <v>0</v>
      </c>
      <c r="L17" s="31" t="s">
        <v>16</v>
      </c>
      <c r="M17" s="32">
        <f t="shared" si="3"/>
        <v>0</v>
      </c>
    </row>
    <row r="18" spans="1:13" ht="12" customHeight="1">
      <c r="A18" s="28">
        <v>12</v>
      </c>
      <c r="B18" s="38" t="s">
        <v>57</v>
      </c>
      <c r="C18" s="39" t="s">
        <v>27</v>
      </c>
      <c r="D18" s="8">
        <v>0</v>
      </c>
      <c r="E18" s="31" t="s">
        <v>16</v>
      </c>
      <c r="F18" s="29">
        <v>0</v>
      </c>
      <c r="G18" s="8">
        <v>0</v>
      </c>
      <c r="H18" s="8">
        <v>0</v>
      </c>
      <c r="I18" s="8">
        <v>0</v>
      </c>
      <c r="J18" s="8">
        <v>0</v>
      </c>
      <c r="K18" s="30">
        <f t="shared" si="2"/>
        <v>0</v>
      </c>
      <c r="L18" s="31" t="s">
        <v>16</v>
      </c>
      <c r="M18" s="32">
        <f t="shared" si="3"/>
        <v>0</v>
      </c>
    </row>
    <row r="19" spans="1:13" ht="12" customHeight="1">
      <c r="A19" s="28">
        <v>13</v>
      </c>
      <c r="B19" s="36" t="s">
        <v>58</v>
      </c>
      <c r="C19" s="37" t="s">
        <v>28</v>
      </c>
      <c r="D19" s="10">
        <f>D20</f>
        <v>0</v>
      </c>
      <c r="E19" s="26" t="s">
        <v>16</v>
      </c>
      <c r="F19" s="10">
        <f>F20</f>
        <v>0</v>
      </c>
      <c r="G19" s="7">
        <f t="shared" ref="G19:J19" si="4">G20</f>
        <v>0</v>
      </c>
      <c r="H19" s="7">
        <f t="shared" si="4"/>
        <v>0</v>
      </c>
      <c r="I19" s="7">
        <f t="shared" si="4"/>
        <v>0</v>
      </c>
      <c r="J19" s="7">
        <f t="shared" si="4"/>
        <v>0</v>
      </c>
      <c r="K19" s="10">
        <f>K20</f>
        <v>0</v>
      </c>
      <c r="L19" s="26" t="s">
        <v>16</v>
      </c>
      <c r="M19" s="10">
        <f>M20</f>
        <v>0</v>
      </c>
    </row>
    <row r="20" spans="1:13" ht="12" customHeight="1">
      <c r="A20" s="28">
        <v>14</v>
      </c>
      <c r="B20" s="38" t="s">
        <v>59</v>
      </c>
      <c r="C20" s="39" t="s">
        <v>29</v>
      </c>
      <c r="D20" s="8">
        <v>0</v>
      </c>
      <c r="E20" s="31" t="s">
        <v>16</v>
      </c>
      <c r="F20" s="29">
        <v>0</v>
      </c>
      <c r="G20" s="8">
        <v>0</v>
      </c>
      <c r="H20" s="8">
        <v>0</v>
      </c>
      <c r="I20" s="8">
        <v>0</v>
      </c>
      <c r="J20" s="8">
        <v>0</v>
      </c>
      <c r="K20" s="30">
        <f t="shared" ref="K20:K21" si="5">(D20-G20)+I20</f>
        <v>0</v>
      </c>
      <c r="L20" s="31" t="s">
        <v>16</v>
      </c>
      <c r="M20" s="32">
        <f t="shared" ref="M20:M21" si="6">(F20-H20)+J20</f>
        <v>0</v>
      </c>
    </row>
    <row r="21" spans="1:13" ht="12" customHeight="1">
      <c r="A21" s="28">
        <v>15</v>
      </c>
      <c r="B21" s="38" t="s">
        <v>60</v>
      </c>
      <c r="C21" s="39" t="s">
        <v>30</v>
      </c>
      <c r="D21" s="8">
        <v>0</v>
      </c>
      <c r="E21" s="31" t="s">
        <v>16</v>
      </c>
      <c r="F21" s="29">
        <v>0</v>
      </c>
      <c r="G21" s="8">
        <v>0</v>
      </c>
      <c r="H21" s="8">
        <v>0</v>
      </c>
      <c r="I21" s="8">
        <v>0</v>
      </c>
      <c r="J21" s="8">
        <v>0</v>
      </c>
      <c r="K21" s="30">
        <f t="shared" si="5"/>
        <v>0</v>
      </c>
      <c r="L21" s="31" t="s">
        <v>16</v>
      </c>
      <c r="M21" s="32">
        <f t="shared" si="6"/>
        <v>0</v>
      </c>
    </row>
    <row r="22" spans="1:13" ht="12" customHeight="1">
      <c r="A22" s="28">
        <v>16</v>
      </c>
      <c r="B22" s="36" t="s">
        <v>61</v>
      </c>
      <c r="C22" s="37" t="s">
        <v>31</v>
      </c>
      <c r="D22" s="8">
        <v>0</v>
      </c>
      <c r="E22" s="26" t="s">
        <v>16</v>
      </c>
      <c r="F22" s="10">
        <v>0</v>
      </c>
      <c r="G22" s="33">
        <v>0</v>
      </c>
      <c r="H22" s="33">
        <v>0</v>
      </c>
      <c r="I22" s="33">
        <v>0</v>
      </c>
      <c r="J22" s="33">
        <v>0</v>
      </c>
      <c r="K22" s="8">
        <v>0</v>
      </c>
      <c r="L22" s="26" t="s">
        <v>16</v>
      </c>
      <c r="M22" s="8">
        <v>0</v>
      </c>
    </row>
    <row r="23" spans="1:13" ht="12" customHeight="1">
      <c r="A23" s="28">
        <v>17</v>
      </c>
      <c r="B23" s="38" t="s">
        <v>62</v>
      </c>
      <c r="C23" s="39" t="s">
        <v>32</v>
      </c>
      <c r="D23" s="8">
        <v>0</v>
      </c>
      <c r="E23" s="31" t="s">
        <v>16</v>
      </c>
      <c r="F23" s="29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31" t="s">
        <v>16</v>
      </c>
      <c r="M23" s="8">
        <v>0</v>
      </c>
    </row>
    <row r="24" spans="1:13" ht="12" customHeight="1">
      <c r="A24" s="28">
        <v>18</v>
      </c>
      <c r="B24" s="38" t="s">
        <v>63</v>
      </c>
      <c r="C24" s="39" t="s">
        <v>33</v>
      </c>
      <c r="D24" s="8">
        <v>0</v>
      </c>
      <c r="E24" s="31" t="s">
        <v>16</v>
      </c>
      <c r="F24" s="29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31" t="s">
        <v>16</v>
      </c>
      <c r="M24" s="8">
        <v>0</v>
      </c>
    </row>
    <row r="25" spans="1:13" ht="12" customHeight="1">
      <c r="A25" s="28">
        <v>19</v>
      </c>
      <c r="B25" s="38" t="s">
        <v>64</v>
      </c>
      <c r="C25" s="39" t="s">
        <v>34</v>
      </c>
      <c r="D25" s="8">
        <v>0</v>
      </c>
      <c r="E25" s="31" t="s">
        <v>16</v>
      </c>
      <c r="F25" s="29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31" t="s">
        <v>16</v>
      </c>
      <c r="M25" s="8">
        <v>0</v>
      </c>
    </row>
    <row r="26" spans="1:13" ht="12" customHeight="1">
      <c r="A26" s="28">
        <v>20</v>
      </c>
      <c r="B26" s="38" t="s">
        <v>65</v>
      </c>
      <c r="C26" s="39" t="s">
        <v>35</v>
      </c>
      <c r="D26" s="8">
        <v>0</v>
      </c>
      <c r="E26" s="31" t="s">
        <v>16</v>
      </c>
      <c r="F26" s="29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31" t="s">
        <v>16</v>
      </c>
      <c r="M26" s="8">
        <v>0</v>
      </c>
    </row>
    <row r="27" spans="1:13" ht="12" customHeight="1">
      <c r="A27" s="28">
        <v>21</v>
      </c>
      <c r="B27" s="36" t="s">
        <v>66</v>
      </c>
      <c r="C27" s="37" t="s">
        <v>36</v>
      </c>
      <c r="D27" s="8">
        <v>0</v>
      </c>
      <c r="E27" s="26" t="s">
        <v>16</v>
      </c>
      <c r="F27" s="10">
        <v>0</v>
      </c>
      <c r="G27" s="33">
        <v>0</v>
      </c>
      <c r="H27" s="33">
        <v>0</v>
      </c>
      <c r="I27" s="33">
        <v>0</v>
      </c>
      <c r="J27" s="33">
        <v>0</v>
      </c>
      <c r="K27" s="8">
        <v>0</v>
      </c>
      <c r="L27" s="26" t="s">
        <v>16</v>
      </c>
      <c r="M27" s="8">
        <v>0</v>
      </c>
    </row>
    <row r="28" spans="1:13" ht="12" customHeight="1">
      <c r="A28" s="28">
        <v>22</v>
      </c>
      <c r="B28" s="38" t="s">
        <v>67</v>
      </c>
      <c r="C28" s="39" t="s">
        <v>37</v>
      </c>
      <c r="D28" s="8">
        <v>0</v>
      </c>
      <c r="E28" s="31" t="s">
        <v>16</v>
      </c>
      <c r="F28" s="29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31" t="s">
        <v>16</v>
      </c>
      <c r="M28" s="8">
        <v>0</v>
      </c>
    </row>
    <row r="29" spans="1:13" ht="12" customHeight="1">
      <c r="A29" s="28">
        <v>23</v>
      </c>
      <c r="B29" s="38" t="s">
        <v>68</v>
      </c>
      <c r="C29" s="39" t="s">
        <v>38</v>
      </c>
      <c r="D29" s="8">
        <v>0</v>
      </c>
      <c r="E29" s="31" t="s">
        <v>16</v>
      </c>
      <c r="F29" s="29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31" t="s">
        <v>16</v>
      </c>
      <c r="M29" s="8">
        <v>0</v>
      </c>
    </row>
    <row r="30" spans="1:13" ht="12" customHeight="1">
      <c r="A30" s="28">
        <v>24</v>
      </c>
      <c r="B30" s="38" t="s">
        <v>69</v>
      </c>
      <c r="C30" s="39" t="s">
        <v>39</v>
      </c>
      <c r="D30" s="8">
        <v>0</v>
      </c>
      <c r="E30" s="31" t="s">
        <v>16</v>
      </c>
      <c r="F30" s="29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31" t="s">
        <v>16</v>
      </c>
      <c r="M30" s="8">
        <v>0</v>
      </c>
    </row>
    <row r="31" spans="1:13" ht="12" customHeight="1">
      <c r="A31" s="28">
        <v>25</v>
      </c>
      <c r="B31" s="36" t="s">
        <v>70</v>
      </c>
      <c r="C31" s="37" t="s">
        <v>40</v>
      </c>
      <c r="D31" s="8">
        <v>0</v>
      </c>
      <c r="E31" s="26" t="s">
        <v>16</v>
      </c>
      <c r="F31" s="10">
        <v>0</v>
      </c>
      <c r="G31" s="33">
        <v>0</v>
      </c>
      <c r="H31" s="33">
        <v>0</v>
      </c>
      <c r="I31" s="33">
        <v>0</v>
      </c>
      <c r="J31" s="33">
        <v>0</v>
      </c>
      <c r="K31" s="8">
        <v>0</v>
      </c>
      <c r="L31" s="26" t="s">
        <v>16</v>
      </c>
      <c r="M31" s="8">
        <v>0</v>
      </c>
    </row>
    <row r="32" spans="1:13" ht="12" customHeight="1">
      <c r="A32" s="28">
        <v>26</v>
      </c>
      <c r="B32" s="38" t="s">
        <v>71</v>
      </c>
      <c r="C32" s="39" t="s">
        <v>40</v>
      </c>
      <c r="D32" s="8">
        <v>0</v>
      </c>
      <c r="E32" s="31" t="s">
        <v>16</v>
      </c>
      <c r="F32" s="29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31" t="s">
        <v>16</v>
      </c>
      <c r="M32" s="8">
        <v>0</v>
      </c>
    </row>
    <row r="33" spans="1:13" ht="14.25" customHeight="1">
      <c r="A33" s="40" t="s">
        <v>14</v>
      </c>
      <c r="B33" s="41" t="s">
        <v>14</v>
      </c>
      <c r="C33" s="42" t="s">
        <v>41</v>
      </c>
      <c r="D33" s="34">
        <f>D19+D9+D7</f>
        <v>35</v>
      </c>
      <c r="E33" s="35" t="s">
        <v>14</v>
      </c>
      <c r="F33" s="34">
        <f>F19+F9+F7</f>
        <v>9995000</v>
      </c>
      <c r="G33" s="9">
        <f t="shared" ref="G33:J33" si="7">G19+G9+G7</f>
        <v>0</v>
      </c>
      <c r="H33" s="9">
        <f t="shared" si="7"/>
        <v>0</v>
      </c>
      <c r="I33" s="9">
        <f t="shared" si="7"/>
        <v>0</v>
      </c>
      <c r="J33" s="9">
        <f t="shared" si="7"/>
        <v>0</v>
      </c>
      <c r="K33" s="34">
        <f>K19+K9+K7</f>
        <v>35</v>
      </c>
      <c r="L33" s="35" t="s">
        <v>14</v>
      </c>
      <c r="M33" s="34">
        <f>M19+M9+M7</f>
        <v>9995000</v>
      </c>
    </row>
    <row r="34" spans="1:13" s="17" customFormat="1" ht="14.1" customHeight="1">
      <c r="F34" s="18"/>
    </row>
    <row r="35" spans="1:13" s="20" customFormat="1" ht="14.1" customHeight="1">
      <c r="L35" s="19" t="str">
        <f>EKSEL!L35</f>
        <v>Lumajang,  31   Desember  2017</v>
      </c>
    </row>
    <row r="36" spans="1:13" s="20" customFormat="1" ht="14.1" customHeight="1">
      <c r="L36" s="19" t="s">
        <v>44</v>
      </c>
    </row>
    <row r="37" spans="1:13" s="20" customFormat="1" ht="14.1" customHeight="1">
      <c r="L37" s="19"/>
    </row>
    <row r="38" spans="1:13" s="20" customFormat="1" ht="14.1" customHeight="1">
      <c r="L38" s="19"/>
    </row>
    <row r="39" spans="1:13" s="20" customFormat="1" ht="14.1" customHeight="1">
      <c r="L39" s="21" t="s">
        <v>73</v>
      </c>
    </row>
    <row r="40" spans="1:13" s="20" customFormat="1" ht="14.1" customHeight="1">
      <c r="L40" s="19" t="s">
        <v>74</v>
      </c>
    </row>
    <row r="41" spans="1:13" s="17" customFormat="1" ht="14.1" customHeight="1"/>
    <row r="42" spans="1:13" s="17" customFormat="1" ht="14.1" customHeight="1"/>
  </sheetData>
  <mergeCells count="11">
    <mergeCell ref="I5:J5"/>
    <mergeCell ref="A1:M1"/>
    <mergeCell ref="A2:M2"/>
    <mergeCell ref="A3:M3"/>
    <mergeCell ref="A4:A6"/>
    <mergeCell ref="B4:B6"/>
    <mergeCell ref="C4:C6"/>
    <mergeCell ref="D4:F5"/>
    <mergeCell ref="G4:J4"/>
    <mergeCell ref="K4:M5"/>
    <mergeCell ref="G5:H5"/>
  </mergeCells>
  <printOptions horizontalCentered="1"/>
  <pageMargins left="0.39370078740157483" right="0.39370078740157483" top="0.59055118110236227" bottom="0.39370078740157483" header="0" footer="0"/>
  <pageSetup paperSize="10001" scale="90" firstPageNumber="0" orientation="landscape" useFirstPageNumber="1" errors="blank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U39"/>
  <sheetViews>
    <sheetView view="pageBreakPreview" zoomScale="60" workbookViewId="0">
      <selection activeCell="Z31" sqref="Z31"/>
    </sheetView>
  </sheetViews>
  <sheetFormatPr defaultRowHeight="15"/>
  <cols>
    <col min="1" max="1" width="3" style="45" customWidth="1"/>
    <col min="2" max="2" width="6.33203125" style="45" customWidth="1"/>
    <col min="3" max="3" width="8.44140625" style="45" customWidth="1"/>
    <col min="4" max="4" width="4.21875" style="45" customWidth="1"/>
    <col min="5" max="5" width="12.88671875" style="45" customWidth="1"/>
    <col min="6" max="6" width="8.33203125" style="45" customWidth="1"/>
    <col min="7" max="7" width="6.21875" style="45" customWidth="1"/>
    <col min="8" max="8" width="7.77734375" style="45" customWidth="1"/>
    <col min="9" max="9" width="7.44140625" style="45" customWidth="1"/>
    <col min="10" max="12" width="4.6640625" style="45" customWidth="1"/>
    <col min="13" max="13" width="3" style="45" customWidth="1"/>
    <col min="14" max="14" width="7.77734375" style="45" customWidth="1"/>
    <col min="15" max="15" width="3" style="45" customWidth="1"/>
    <col min="16" max="16" width="7.77734375" style="45" customWidth="1"/>
    <col min="17" max="17" width="3" style="45" customWidth="1"/>
    <col min="18" max="18" width="7.77734375" style="45" customWidth="1"/>
    <col min="19" max="19" width="3" style="45" customWidth="1"/>
    <col min="20" max="20" width="7.77734375" style="45" customWidth="1"/>
    <col min="21" max="21" width="9.21875" style="45" customWidth="1"/>
    <col min="22" max="16384" width="8.88671875" style="45"/>
  </cols>
  <sheetData>
    <row r="1" spans="1:21" s="44" customFormat="1" ht="20.100000000000001" customHeight="1">
      <c r="A1" s="101" t="s">
        <v>139</v>
      </c>
      <c r="B1" s="101" t="s">
        <v>76</v>
      </c>
      <c r="C1" s="101" t="s">
        <v>76</v>
      </c>
      <c r="D1" s="101" t="s">
        <v>76</v>
      </c>
      <c r="E1" s="101" t="s">
        <v>76</v>
      </c>
      <c r="F1" s="101" t="s">
        <v>76</v>
      </c>
      <c r="G1" s="101" t="s">
        <v>76</v>
      </c>
      <c r="H1" s="101" t="s">
        <v>76</v>
      </c>
      <c r="I1" s="101" t="s">
        <v>76</v>
      </c>
      <c r="J1" s="101" t="s">
        <v>76</v>
      </c>
      <c r="K1" s="101" t="s">
        <v>76</v>
      </c>
      <c r="L1" s="101" t="s">
        <v>76</v>
      </c>
      <c r="M1" s="101" t="s">
        <v>76</v>
      </c>
      <c r="N1" s="101" t="s">
        <v>76</v>
      </c>
      <c r="O1" s="101" t="s">
        <v>76</v>
      </c>
      <c r="P1" s="101" t="s">
        <v>76</v>
      </c>
      <c r="Q1" s="101" t="s">
        <v>76</v>
      </c>
      <c r="R1" s="101" t="s">
        <v>76</v>
      </c>
      <c r="S1" s="101" t="s">
        <v>76</v>
      </c>
      <c r="T1" s="101" t="s">
        <v>76</v>
      </c>
      <c r="U1" s="101" t="s">
        <v>76</v>
      </c>
    </row>
    <row r="2" spans="1:21" s="44" customFormat="1" ht="15" customHeight="1">
      <c r="A2" s="102" t="str">
        <f>'DFT EKSEL'!A2:U2</f>
        <v>TAHUN ANGGARAN 2017</v>
      </c>
      <c r="B2" s="102" t="s">
        <v>77</v>
      </c>
      <c r="C2" s="102" t="s">
        <v>77</v>
      </c>
      <c r="D2" s="102" t="s">
        <v>77</v>
      </c>
      <c r="E2" s="102" t="s">
        <v>77</v>
      </c>
      <c r="F2" s="102" t="s">
        <v>77</v>
      </c>
      <c r="G2" s="102" t="s">
        <v>77</v>
      </c>
      <c r="H2" s="102" t="s">
        <v>77</v>
      </c>
      <c r="I2" s="102" t="s">
        <v>77</v>
      </c>
      <c r="J2" s="102" t="s">
        <v>77</v>
      </c>
      <c r="K2" s="102" t="s">
        <v>77</v>
      </c>
      <c r="L2" s="102" t="s">
        <v>77</v>
      </c>
      <c r="M2" s="102" t="s">
        <v>77</v>
      </c>
      <c r="N2" s="102" t="s">
        <v>77</v>
      </c>
      <c r="O2" s="102" t="s">
        <v>77</v>
      </c>
      <c r="P2" s="102" t="s">
        <v>77</v>
      </c>
      <c r="Q2" s="102" t="s">
        <v>77</v>
      </c>
      <c r="R2" s="102" t="s">
        <v>77</v>
      </c>
      <c r="S2" s="102" t="s">
        <v>77</v>
      </c>
      <c r="T2" s="102" t="s">
        <v>77</v>
      </c>
      <c r="U2" s="102" t="s">
        <v>77</v>
      </c>
    </row>
    <row r="3" spans="1:21" s="44" customFormat="1" ht="15" customHeight="1">
      <c r="A3" s="102" t="s">
        <v>78</v>
      </c>
      <c r="B3" s="102" t="s">
        <v>79</v>
      </c>
      <c r="C3" s="102" t="s">
        <v>79</v>
      </c>
      <c r="D3" s="102" t="s">
        <v>79</v>
      </c>
      <c r="E3" s="102" t="s">
        <v>79</v>
      </c>
      <c r="F3" s="102" t="s">
        <v>79</v>
      </c>
      <c r="G3" s="102" t="s">
        <v>79</v>
      </c>
      <c r="H3" s="102" t="s">
        <v>79</v>
      </c>
      <c r="I3" s="102" t="s">
        <v>79</v>
      </c>
      <c r="J3" s="102" t="s">
        <v>79</v>
      </c>
      <c r="K3" s="102" t="s">
        <v>79</v>
      </c>
      <c r="L3" s="102" t="s">
        <v>79</v>
      </c>
      <c r="M3" s="102" t="s">
        <v>79</v>
      </c>
      <c r="N3" s="102" t="s">
        <v>79</v>
      </c>
      <c r="O3" s="102" t="s">
        <v>79</v>
      </c>
      <c r="P3" s="102" t="s">
        <v>79</v>
      </c>
      <c r="Q3" s="102" t="s">
        <v>79</v>
      </c>
      <c r="R3" s="102" t="s">
        <v>79</v>
      </c>
      <c r="S3" s="102" t="s">
        <v>79</v>
      </c>
      <c r="T3" s="102" t="s">
        <v>79</v>
      </c>
      <c r="U3" s="102" t="s">
        <v>79</v>
      </c>
    </row>
    <row r="4" spans="1:21" s="44" customFormat="1" ht="15" customHeight="1">
      <c r="A4" s="103" t="str">
        <f>'DFT EKSEL'!A4:U4</f>
        <v>01 Januari 2017 s/d 31 Desember 2017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</row>
    <row r="5" spans="1:21" ht="14.25" customHeight="1">
      <c r="A5" s="100" t="s">
        <v>80</v>
      </c>
      <c r="B5" s="100" t="s">
        <v>80</v>
      </c>
      <c r="C5" s="100" t="s">
        <v>81</v>
      </c>
      <c r="D5" s="100" t="s">
        <v>81</v>
      </c>
      <c r="E5" s="100" t="s">
        <v>81</v>
      </c>
      <c r="F5" s="100" t="s">
        <v>81</v>
      </c>
      <c r="G5" s="100" t="s">
        <v>81</v>
      </c>
      <c r="H5" s="100" t="s">
        <v>81</v>
      </c>
      <c r="I5" s="100" t="s">
        <v>81</v>
      </c>
      <c r="J5" s="100" t="s">
        <v>81</v>
      </c>
      <c r="K5" s="100" t="s">
        <v>81</v>
      </c>
      <c r="L5" s="100" t="s">
        <v>81</v>
      </c>
      <c r="M5" s="100" t="s">
        <v>81</v>
      </c>
      <c r="N5" s="100" t="s">
        <v>81</v>
      </c>
      <c r="O5" s="100" t="s">
        <v>81</v>
      </c>
      <c r="P5" s="100" t="s">
        <v>81</v>
      </c>
      <c r="Q5" s="100" t="s">
        <v>81</v>
      </c>
      <c r="R5" s="100" t="s">
        <v>81</v>
      </c>
      <c r="S5" s="100" t="s">
        <v>81</v>
      </c>
      <c r="T5" s="100" t="s">
        <v>81</v>
      </c>
      <c r="U5" s="100" t="s">
        <v>81</v>
      </c>
    </row>
    <row r="6" spans="1:21" ht="14.25" customHeight="1">
      <c r="A6" s="100" t="s">
        <v>82</v>
      </c>
      <c r="B6" s="100" t="s">
        <v>82</v>
      </c>
      <c r="C6" s="100" t="s">
        <v>83</v>
      </c>
      <c r="D6" s="100" t="s">
        <v>83</v>
      </c>
      <c r="E6" s="100" t="s">
        <v>83</v>
      </c>
      <c r="F6" s="100" t="s">
        <v>83</v>
      </c>
      <c r="G6" s="100" t="s">
        <v>83</v>
      </c>
      <c r="H6" s="100" t="s">
        <v>83</v>
      </c>
      <c r="I6" s="100" t="s">
        <v>83</v>
      </c>
      <c r="J6" s="100" t="s">
        <v>83</v>
      </c>
      <c r="K6" s="100" t="s">
        <v>83</v>
      </c>
      <c r="L6" s="100" t="s">
        <v>83</v>
      </c>
      <c r="M6" s="100" t="s">
        <v>83</v>
      </c>
      <c r="N6" s="100" t="s">
        <v>83</v>
      </c>
      <c r="O6" s="100" t="s">
        <v>83</v>
      </c>
      <c r="P6" s="100" t="s">
        <v>83</v>
      </c>
      <c r="Q6" s="100" t="s">
        <v>83</v>
      </c>
      <c r="R6" s="100" t="s">
        <v>83</v>
      </c>
      <c r="S6" s="100" t="s">
        <v>83</v>
      </c>
      <c r="T6" s="100" t="s">
        <v>83</v>
      </c>
      <c r="U6" s="100" t="s">
        <v>83</v>
      </c>
    </row>
    <row r="7" spans="1:21" ht="14.25" customHeight="1">
      <c r="A7" s="100" t="s">
        <v>84</v>
      </c>
      <c r="B7" s="100" t="s">
        <v>84</v>
      </c>
      <c r="C7" s="100" t="s">
        <v>85</v>
      </c>
      <c r="D7" s="100" t="s">
        <v>86</v>
      </c>
      <c r="E7" s="100" t="s">
        <v>86</v>
      </c>
      <c r="F7" s="100" t="s">
        <v>86</v>
      </c>
      <c r="G7" s="100" t="s">
        <v>86</v>
      </c>
      <c r="H7" s="100" t="s">
        <v>86</v>
      </c>
      <c r="I7" s="100" t="s">
        <v>86</v>
      </c>
      <c r="J7" s="100" t="s">
        <v>86</v>
      </c>
      <c r="K7" s="100" t="s">
        <v>86</v>
      </c>
      <c r="L7" s="100" t="s">
        <v>86</v>
      </c>
      <c r="M7" s="100" t="s">
        <v>86</v>
      </c>
      <c r="N7" s="100" t="s">
        <v>86</v>
      </c>
      <c r="O7" s="100" t="s">
        <v>86</v>
      </c>
      <c r="P7" s="100" t="s">
        <v>86</v>
      </c>
      <c r="Q7" s="100" t="s">
        <v>86</v>
      </c>
      <c r="R7" s="100" t="s">
        <v>86</v>
      </c>
      <c r="S7" s="100" t="s">
        <v>86</v>
      </c>
      <c r="T7" s="100" t="s">
        <v>86</v>
      </c>
      <c r="U7" s="100" t="s">
        <v>86</v>
      </c>
    </row>
    <row r="8" spans="1:21" ht="14.2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1" ht="19.899999999999999" customHeight="1">
      <c r="A9" s="98" t="s">
        <v>87</v>
      </c>
      <c r="B9" s="98" t="s">
        <v>88</v>
      </c>
      <c r="C9" s="98" t="s">
        <v>88</v>
      </c>
      <c r="D9" s="98" t="s">
        <v>89</v>
      </c>
      <c r="E9" s="98" t="s">
        <v>90</v>
      </c>
      <c r="F9" s="98" t="s">
        <v>91</v>
      </c>
      <c r="G9" s="98" t="s">
        <v>91</v>
      </c>
      <c r="H9" s="98" t="s">
        <v>92</v>
      </c>
      <c r="I9" s="98" t="s">
        <v>93</v>
      </c>
      <c r="J9" s="98" t="s">
        <v>94</v>
      </c>
      <c r="K9" s="98" t="s">
        <v>12</v>
      </c>
      <c r="L9" s="98" t="s">
        <v>94</v>
      </c>
      <c r="M9" s="98" t="str">
        <f>'DFT EKSEL'!M9:N10</f>
        <v>Kondisi Awal01-01-2017</v>
      </c>
      <c r="N9" s="98" t="s">
        <v>95</v>
      </c>
      <c r="O9" s="98" t="s">
        <v>96</v>
      </c>
      <c r="P9" s="98" t="s">
        <v>96</v>
      </c>
      <c r="Q9" s="98" t="s">
        <v>96</v>
      </c>
      <c r="R9" s="98" t="s">
        <v>96</v>
      </c>
      <c r="S9" s="98" t="str">
        <f>'DFT EKSEL'!S9:T10</f>
        <v>Kondisi Akhir31-12-2017</v>
      </c>
      <c r="T9" s="98" t="s">
        <v>97</v>
      </c>
      <c r="U9" s="98" t="s">
        <v>98</v>
      </c>
    </row>
    <row r="10" spans="1:21" ht="17.100000000000001" customHeight="1">
      <c r="A10" s="98" t="s">
        <v>87</v>
      </c>
      <c r="B10" s="98" t="s">
        <v>99</v>
      </c>
      <c r="C10" s="98" t="s">
        <v>100</v>
      </c>
      <c r="D10" s="98" t="s">
        <v>89</v>
      </c>
      <c r="E10" s="98" t="s">
        <v>101</v>
      </c>
      <c r="F10" s="98" t="s">
        <v>102</v>
      </c>
      <c r="G10" s="98" t="s">
        <v>103</v>
      </c>
      <c r="H10" s="98" t="s">
        <v>92</v>
      </c>
      <c r="I10" s="98" t="s">
        <v>93</v>
      </c>
      <c r="J10" s="98" t="s">
        <v>94</v>
      </c>
      <c r="K10" s="98" t="s">
        <v>12</v>
      </c>
      <c r="L10" s="98" t="s">
        <v>94</v>
      </c>
      <c r="M10" s="98" t="s">
        <v>95</v>
      </c>
      <c r="N10" s="98" t="s">
        <v>95</v>
      </c>
      <c r="O10" s="98" t="s">
        <v>9</v>
      </c>
      <c r="P10" s="98" t="s">
        <v>9</v>
      </c>
      <c r="Q10" s="98" t="s">
        <v>10</v>
      </c>
      <c r="R10" s="98" t="s">
        <v>10</v>
      </c>
      <c r="S10" s="98" t="s">
        <v>97</v>
      </c>
      <c r="T10" s="98" t="s">
        <v>97</v>
      </c>
      <c r="U10" s="98" t="s">
        <v>98</v>
      </c>
    </row>
    <row r="11" spans="1:21" ht="17.100000000000001" customHeight="1">
      <c r="A11" s="98" t="s">
        <v>87</v>
      </c>
      <c r="B11" s="98" t="s">
        <v>99</v>
      </c>
      <c r="C11" s="98" t="s">
        <v>100</v>
      </c>
      <c r="D11" s="98" t="s">
        <v>89</v>
      </c>
      <c r="E11" s="98" t="s">
        <v>101</v>
      </c>
      <c r="F11" s="98" t="s">
        <v>102</v>
      </c>
      <c r="G11" s="98" t="s">
        <v>103</v>
      </c>
      <c r="H11" s="98" t="s">
        <v>92</v>
      </c>
      <c r="I11" s="98" t="s">
        <v>93</v>
      </c>
      <c r="J11" s="98" t="s">
        <v>94</v>
      </c>
      <c r="K11" s="98" t="s">
        <v>12</v>
      </c>
      <c r="L11" s="98" t="s">
        <v>94</v>
      </c>
      <c r="M11" s="47" t="s">
        <v>104</v>
      </c>
      <c r="N11" s="47" t="s">
        <v>105</v>
      </c>
      <c r="O11" s="47" t="s">
        <v>104</v>
      </c>
      <c r="P11" s="47" t="s">
        <v>105</v>
      </c>
      <c r="Q11" s="47" t="s">
        <v>104</v>
      </c>
      <c r="R11" s="47" t="s">
        <v>105</v>
      </c>
      <c r="S11" s="47" t="s">
        <v>104</v>
      </c>
      <c r="T11" s="47" t="s">
        <v>105</v>
      </c>
      <c r="U11" s="98" t="s">
        <v>98</v>
      </c>
    </row>
    <row r="12" spans="1:21" s="53" customFormat="1" ht="12" customHeight="1">
      <c r="A12" s="48" t="s">
        <v>106</v>
      </c>
      <c r="B12" s="48"/>
      <c r="C12" s="48"/>
      <c r="D12" s="48"/>
      <c r="E12" s="49"/>
      <c r="F12" s="48"/>
      <c r="G12" s="48"/>
      <c r="H12" s="48"/>
      <c r="I12" s="78"/>
      <c r="J12" s="48"/>
      <c r="K12" s="48"/>
      <c r="L12" s="48"/>
      <c r="M12" s="50">
        <v>0</v>
      </c>
      <c r="N12" s="51">
        <v>0</v>
      </c>
      <c r="O12" s="50">
        <v>0</v>
      </c>
      <c r="P12" s="50">
        <v>0</v>
      </c>
      <c r="Q12" s="50">
        <v>0</v>
      </c>
      <c r="R12" s="50">
        <v>0</v>
      </c>
      <c r="S12" s="50">
        <f>(M12-O12)+Q12</f>
        <v>0</v>
      </c>
      <c r="T12" s="51">
        <f>(N12-P12)+R12</f>
        <v>0</v>
      </c>
      <c r="U12" s="79"/>
    </row>
    <row r="13" spans="1:21" s="53" customFormat="1" ht="12" customHeight="1">
      <c r="A13" s="48" t="s">
        <v>112</v>
      </c>
      <c r="B13" s="48"/>
      <c r="C13" s="48"/>
      <c r="D13" s="48"/>
      <c r="E13" s="49"/>
      <c r="F13" s="48"/>
      <c r="G13" s="48"/>
      <c r="H13" s="48"/>
      <c r="I13" s="78"/>
      <c r="J13" s="48"/>
      <c r="K13" s="48"/>
      <c r="L13" s="48"/>
      <c r="M13" s="50">
        <v>0</v>
      </c>
      <c r="N13" s="51">
        <v>0</v>
      </c>
      <c r="O13" s="50">
        <v>0</v>
      </c>
      <c r="P13" s="50">
        <v>0</v>
      </c>
      <c r="Q13" s="50">
        <v>0</v>
      </c>
      <c r="R13" s="50">
        <v>0</v>
      </c>
      <c r="S13" s="50">
        <f t="shared" ref="S13:T30" si="0">(M13-O13)+Q13</f>
        <v>0</v>
      </c>
      <c r="T13" s="51">
        <f t="shared" si="0"/>
        <v>0</v>
      </c>
      <c r="U13" s="52"/>
    </row>
    <row r="14" spans="1:21" s="53" customFormat="1" ht="12" customHeight="1">
      <c r="A14" s="48" t="s">
        <v>113</v>
      </c>
      <c r="B14" s="48"/>
      <c r="C14" s="48"/>
      <c r="D14" s="48"/>
      <c r="E14" s="49"/>
      <c r="F14" s="48"/>
      <c r="G14" s="48"/>
      <c r="H14" s="48"/>
      <c r="I14" s="78"/>
      <c r="J14" s="48"/>
      <c r="K14" s="48"/>
      <c r="L14" s="48"/>
      <c r="M14" s="50">
        <v>0</v>
      </c>
      <c r="N14" s="51">
        <v>0</v>
      </c>
      <c r="O14" s="50">
        <v>0</v>
      </c>
      <c r="P14" s="50">
        <v>0</v>
      </c>
      <c r="Q14" s="50">
        <v>0</v>
      </c>
      <c r="R14" s="50">
        <v>0</v>
      </c>
      <c r="S14" s="50">
        <f t="shared" si="0"/>
        <v>0</v>
      </c>
      <c r="T14" s="51">
        <f t="shared" si="0"/>
        <v>0</v>
      </c>
      <c r="U14" s="79"/>
    </row>
    <row r="15" spans="1:21" s="53" customFormat="1" ht="12" customHeight="1">
      <c r="A15" s="48" t="s">
        <v>114</v>
      </c>
      <c r="B15" s="48"/>
      <c r="C15" s="48"/>
      <c r="D15" s="48"/>
      <c r="E15" s="49"/>
      <c r="F15" s="48"/>
      <c r="G15" s="48"/>
      <c r="H15" s="48"/>
      <c r="I15" s="78"/>
      <c r="J15" s="48"/>
      <c r="K15" s="48"/>
      <c r="L15" s="48"/>
      <c r="M15" s="50">
        <v>0</v>
      </c>
      <c r="N15" s="51">
        <v>0</v>
      </c>
      <c r="O15" s="50">
        <v>0</v>
      </c>
      <c r="P15" s="50">
        <v>0</v>
      </c>
      <c r="Q15" s="50">
        <v>0</v>
      </c>
      <c r="R15" s="50">
        <v>0</v>
      </c>
      <c r="S15" s="50">
        <f t="shared" si="0"/>
        <v>0</v>
      </c>
      <c r="T15" s="51">
        <f t="shared" si="0"/>
        <v>0</v>
      </c>
      <c r="U15" s="79"/>
    </row>
    <row r="16" spans="1:21" s="53" customFormat="1" ht="12" customHeight="1">
      <c r="A16" s="48" t="s">
        <v>115</v>
      </c>
      <c r="B16" s="48"/>
      <c r="C16" s="48"/>
      <c r="D16" s="48"/>
      <c r="E16" s="49"/>
      <c r="F16" s="48"/>
      <c r="G16" s="48"/>
      <c r="H16" s="48"/>
      <c r="I16" s="78"/>
      <c r="J16" s="48"/>
      <c r="K16" s="48"/>
      <c r="L16" s="48"/>
      <c r="M16" s="50">
        <v>0</v>
      </c>
      <c r="N16" s="51">
        <v>0</v>
      </c>
      <c r="O16" s="50">
        <v>0</v>
      </c>
      <c r="P16" s="51">
        <v>0</v>
      </c>
      <c r="Q16" s="50">
        <v>0</v>
      </c>
      <c r="R16" s="50">
        <v>0</v>
      </c>
      <c r="S16" s="50">
        <f t="shared" si="0"/>
        <v>0</v>
      </c>
      <c r="T16" s="51">
        <f t="shared" si="0"/>
        <v>0</v>
      </c>
      <c r="U16" s="79"/>
    </row>
    <row r="17" spans="1:21" s="53" customFormat="1" ht="12" customHeight="1">
      <c r="A17" s="48" t="s">
        <v>119</v>
      </c>
      <c r="B17" s="48"/>
      <c r="C17" s="48"/>
      <c r="D17" s="48"/>
      <c r="E17" s="49"/>
      <c r="F17" s="48"/>
      <c r="G17" s="48"/>
      <c r="H17" s="48"/>
      <c r="I17" s="78"/>
      <c r="J17" s="48"/>
      <c r="K17" s="48"/>
      <c r="L17" s="48"/>
      <c r="M17" s="50">
        <v>0</v>
      </c>
      <c r="N17" s="51">
        <v>0</v>
      </c>
      <c r="O17" s="50">
        <v>0</v>
      </c>
      <c r="P17" s="51">
        <v>0</v>
      </c>
      <c r="Q17" s="50">
        <v>0</v>
      </c>
      <c r="R17" s="50">
        <v>0</v>
      </c>
      <c r="S17" s="50">
        <f t="shared" si="0"/>
        <v>0</v>
      </c>
      <c r="T17" s="51">
        <f t="shared" si="0"/>
        <v>0</v>
      </c>
      <c r="U17" s="79"/>
    </row>
    <row r="18" spans="1:21" s="53" customFormat="1" ht="12" customHeight="1">
      <c r="A18" s="48" t="s">
        <v>120</v>
      </c>
      <c r="B18" s="48"/>
      <c r="C18" s="48"/>
      <c r="D18" s="48"/>
      <c r="E18" s="49"/>
      <c r="F18" s="48"/>
      <c r="G18" s="48"/>
      <c r="H18" s="48"/>
      <c r="I18" s="78"/>
      <c r="J18" s="48"/>
      <c r="K18" s="48"/>
      <c r="L18" s="48"/>
      <c r="M18" s="50">
        <v>0</v>
      </c>
      <c r="N18" s="51">
        <v>0</v>
      </c>
      <c r="O18" s="50">
        <v>0</v>
      </c>
      <c r="P18" s="50">
        <v>0</v>
      </c>
      <c r="Q18" s="50">
        <v>0</v>
      </c>
      <c r="R18" s="50">
        <v>0</v>
      </c>
      <c r="S18" s="50">
        <f t="shared" si="0"/>
        <v>0</v>
      </c>
      <c r="T18" s="51">
        <f t="shared" si="0"/>
        <v>0</v>
      </c>
      <c r="U18" s="79"/>
    </row>
    <row r="19" spans="1:21" s="53" customFormat="1" ht="12" customHeight="1">
      <c r="A19" s="48" t="s">
        <v>121</v>
      </c>
      <c r="B19" s="48"/>
      <c r="C19" s="48"/>
      <c r="D19" s="48"/>
      <c r="E19" s="49"/>
      <c r="F19" s="48"/>
      <c r="G19" s="48"/>
      <c r="H19" s="48"/>
      <c r="I19" s="78"/>
      <c r="J19" s="48"/>
      <c r="K19" s="48"/>
      <c r="L19" s="48"/>
      <c r="M19" s="50">
        <v>0</v>
      </c>
      <c r="N19" s="51">
        <v>0</v>
      </c>
      <c r="O19" s="50">
        <v>0</v>
      </c>
      <c r="P19" s="50">
        <v>0</v>
      </c>
      <c r="Q19" s="50">
        <v>0</v>
      </c>
      <c r="R19" s="50">
        <v>0</v>
      </c>
      <c r="S19" s="50">
        <f t="shared" si="0"/>
        <v>0</v>
      </c>
      <c r="T19" s="51">
        <f t="shared" si="0"/>
        <v>0</v>
      </c>
      <c r="U19" s="79"/>
    </row>
    <row r="20" spans="1:21" s="53" customFormat="1" ht="12" customHeight="1">
      <c r="A20" s="48" t="s">
        <v>126</v>
      </c>
      <c r="B20" s="48"/>
      <c r="C20" s="48"/>
      <c r="D20" s="48"/>
      <c r="E20" s="49"/>
      <c r="F20" s="48"/>
      <c r="G20" s="48"/>
      <c r="H20" s="48"/>
      <c r="I20" s="78"/>
      <c r="J20" s="48"/>
      <c r="K20" s="48"/>
      <c r="L20" s="48"/>
      <c r="M20" s="50">
        <v>0</v>
      </c>
      <c r="N20" s="51">
        <v>0</v>
      </c>
      <c r="O20" s="50">
        <v>0</v>
      </c>
      <c r="P20" s="50">
        <v>0</v>
      </c>
      <c r="Q20" s="50">
        <v>0</v>
      </c>
      <c r="R20" s="50">
        <v>0</v>
      </c>
      <c r="S20" s="50">
        <f t="shared" si="0"/>
        <v>0</v>
      </c>
      <c r="T20" s="51">
        <f t="shared" si="0"/>
        <v>0</v>
      </c>
      <c r="U20" s="79"/>
    </row>
    <row r="21" spans="1:21" s="53" customFormat="1" ht="12" customHeight="1">
      <c r="A21" s="48" t="s">
        <v>127</v>
      </c>
      <c r="B21" s="48"/>
      <c r="C21" s="48"/>
      <c r="D21" s="48"/>
      <c r="E21" s="49"/>
      <c r="F21" s="48"/>
      <c r="G21" s="48"/>
      <c r="H21" s="48"/>
      <c r="I21" s="78"/>
      <c r="J21" s="48"/>
      <c r="K21" s="48"/>
      <c r="L21" s="48"/>
      <c r="M21" s="50">
        <v>0</v>
      </c>
      <c r="N21" s="51">
        <v>0</v>
      </c>
      <c r="O21" s="50">
        <v>0</v>
      </c>
      <c r="P21" s="50">
        <v>0</v>
      </c>
      <c r="Q21" s="50">
        <v>0</v>
      </c>
      <c r="R21" s="50">
        <v>0</v>
      </c>
      <c r="S21" s="50">
        <f t="shared" si="0"/>
        <v>0</v>
      </c>
      <c r="T21" s="51">
        <f t="shared" si="0"/>
        <v>0</v>
      </c>
      <c r="U21" s="79"/>
    </row>
    <row r="22" spans="1:21" s="53" customFormat="1" ht="12" customHeight="1">
      <c r="A22" s="48" t="s">
        <v>128</v>
      </c>
      <c r="B22" s="48"/>
      <c r="C22" s="48"/>
      <c r="D22" s="48"/>
      <c r="E22" s="49"/>
      <c r="F22" s="48"/>
      <c r="G22" s="48"/>
      <c r="H22" s="48"/>
      <c r="I22" s="78"/>
      <c r="J22" s="48"/>
      <c r="K22" s="48"/>
      <c r="L22" s="48"/>
      <c r="M22" s="50">
        <v>0</v>
      </c>
      <c r="N22" s="51">
        <v>0</v>
      </c>
      <c r="O22" s="50">
        <v>0</v>
      </c>
      <c r="P22" s="50">
        <v>0</v>
      </c>
      <c r="Q22" s="50">
        <v>0</v>
      </c>
      <c r="R22" s="50">
        <v>0</v>
      </c>
      <c r="S22" s="50">
        <f t="shared" si="0"/>
        <v>0</v>
      </c>
      <c r="T22" s="51">
        <f t="shared" si="0"/>
        <v>0</v>
      </c>
      <c r="U22" s="79"/>
    </row>
    <row r="23" spans="1:21" s="53" customFormat="1" ht="12" customHeight="1">
      <c r="A23" s="48" t="s">
        <v>129</v>
      </c>
      <c r="B23" s="48"/>
      <c r="C23" s="48"/>
      <c r="D23" s="48"/>
      <c r="E23" s="49"/>
      <c r="F23" s="48"/>
      <c r="G23" s="48"/>
      <c r="H23" s="48"/>
      <c r="I23" s="78"/>
      <c r="J23" s="48"/>
      <c r="K23" s="48"/>
      <c r="L23" s="48"/>
      <c r="M23" s="50">
        <v>0</v>
      </c>
      <c r="N23" s="51">
        <v>0</v>
      </c>
      <c r="O23" s="50">
        <v>0</v>
      </c>
      <c r="P23" s="50">
        <v>0</v>
      </c>
      <c r="Q23" s="50">
        <v>0</v>
      </c>
      <c r="R23" s="50">
        <v>0</v>
      </c>
      <c r="S23" s="50">
        <f t="shared" si="0"/>
        <v>0</v>
      </c>
      <c r="T23" s="51">
        <f t="shared" si="0"/>
        <v>0</v>
      </c>
      <c r="U23" s="79"/>
    </row>
    <row r="24" spans="1:21" s="53" customFormat="1" ht="12" customHeight="1">
      <c r="A24" s="48" t="s">
        <v>130</v>
      </c>
      <c r="B24" s="48"/>
      <c r="C24" s="48"/>
      <c r="D24" s="48"/>
      <c r="E24" s="49"/>
      <c r="F24" s="48"/>
      <c r="G24" s="48"/>
      <c r="H24" s="48"/>
      <c r="I24" s="78"/>
      <c r="J24" s="48"/>
      <c r="K24" s="48"/>
      <c r="L24" s="48"/>
      <c r="M24" s="50">
        <v>0</v>
      </c>
      <c r="N24" s="51">
        <v>0</v>
      </c>
      <c r="O24" s="50">
        <v>0</v>
      </c>
      <c r="P24" s="50">
        <v>0</v>
      </c>
      <c r="Q24" s="50">
        <v>0</v>
      </c>
      <c r="R24" s="50">
        <v>0</v>
      </c>
      <c r="S24" s="50">
        <f t="shared" si="0"/>
        <v>0</v>
      </c>
      <c r="T24" s="51">
        <f t="shared" si="0"/>
        <v>0</v>
      </c>
      <c r="U24" s="79"/>
    </row>
    <row r="25" spans="1:21" s="53" customFormat="1" ht="12" customHeight="1">
      <c r="A25" s="48" t="s">
        <v>131</v>
      </c>
      <c r="B25" s="48"/>
      <c r="C25" s="48"/>
      <c r="D25" s="48"/>
      <c r="E25" s="49"/>
      <c r="F25" s="48"/>
      <c r="G25" s="48"/>
      <c r="H25" s="48"/>
      <c r="I25" s="78"/>
      <c r="J25" s="48"/>
      <c r="K25" s="48"/>
      <c r="L25" s="48"/>
      <c r="M25" s="50">
        <v>0</v>
      </c>
      <c r="N25" s="51">
        <v>0</v>
      </c>
      <c r="O25" s="50">
        <v>0</v>
      </c>
      <c r="P25" s="50">
        <v>0</v>
      </c>
      <c r="Q25" s="50">
        <v>0</v>
      </c>
      <c r="R25" s="50">
        <v>0</v>
      </c>
      <c r="S25" s="50">
        <f t="shared" si="0"/>
        <v>0</v>
      </c>
      <c r="T25" s="51">
        <f t="shared" si="0"/>
        <v>0</v>
      </c>
      <c r="U25" s="79"/>
    </row>
    <row r="26" spans="1:21" s="53" customFormat="1" ht="12" customHeight="1">
      <c r="A26" s="48" t="s">
        <v>133</v>
      </c>
      <c r="B26" s="48"/>
      <c r="C26" s="48"/>
      <c r="D26" s="48"/>
      <c r="E26" s="49"/>
      <c r="F26" s="48"/>
      <c r="G26" s="48"/>
      <c r="H26" s="48"/>
      <c r="I26" s="78"/>
      <c r="J26" s="48"/>
      <c r="K26" s="48"/>
      <c r="L26" s="48"/>
      <c r="M26" s="50">
        <v>0</v>
      </c>
      <c r="N26" s="51">
        <v>0</v>
      </c>
      <c r="O26" s="50">
        <v>0</v>
      </c>
      <c r="P26" s="50">
        <v>0</v>
      </c>
      <c r="Q26" s="50">
        <v>0</v>
      </c>
      <c r="R26" s="50">
        <v>0</v>
      </c>
      <c r="S26" s="50">
        <f t="shared" si="0"/>
        <v>0</v>
      </c>
      <c r="T26" s="51">
        <f t="shared" si="0"/>
        <v>0</v>
      </c>
      <c r="U26" s="79"/>
    </row>
    <row r="27" spans="1:21" s="53" customFormat="1" ht="12" customHeight="1">
      <c r="A27" s="48" t="s">
        <v>134</v>
      </c>
      <c r="B27" s="48"/>
      <c r="C27" s="48"/>
      <c r="D27" s="48"/>
      <c r="E27" s="49"/>
      <c r="F27" s="48"/>
      <c r="G27" s="48"/>
      <c r="H27" s="48"/>
      <c r="I27" s="78"/>
      <c r="J27" s="48"/>
      <c r="K27" s="48"/>
      <c r="L27" s="48"/>
      <c r="M27" s="50">
        <v>0</v>
      </c>
      <c r="N27" s="51">
        <v>0</v>
      </c>
      <c r="O27" s="50">
        <v>0</v>
      </c>
      <c r="P27" s="50">
        <v>0</v>
      </c>
      <c r="Q27" s="50">
        <v>0</v>
      </c>
      <c r="R27" s="50">
        <v>0</v>
      </c>
      <c r="S27" s="50">
        <f t="shared" si="0"/>
        <v>0</v>
      </c>
      <c r="T27" s="51">
        <f t="shared" si="0"/>
        <v>0</v>
      </c>
      <c r="U27" s="79"/>
    </row>
    <row r="28" spans="1:21" s="53" customFormat="1" ht="12" customHeight="1">
      <c r="A28" s="48" t="s">
        <v>135</v>
      </c>
      <c r="B28" s="48"/>
      <c r="C28" s="48"/>
      <c r="D28" s="48"/>
      <c r="E28" s="49"/>
      <c r="F28" s="48"/>
      <c r="G28" s="48"/>
      <c r="H28" s="48"/>
      <c r="I28" s="78"/>
      <c r="J28" s="48"/>
      <c r="K28" s="48"/>
      <c r="L28" s="48"/>
      <c r="M28" s="50">
        <v>0</v>
      </c>
      <c r="N28" s="51">
        <v>0</v>
      </c>
      <c r="O28" s="50">
        <v>0</v>
      </c>
      <c r="P28" s="50">
        <v>0</v>
      </c>
      <c r="Q28" s="50">
        <v>0</v>
      </c>
      <c r="R28" s="50">
        <v>0</v>
      </c>
      <c r="S28" s="50">
        <f t="shared" si="0"/>
        <v>0</v>
      </c>
      <c r="T28" s="51">
        <f t="shared" si="0"/>
        <v>0</v>
      </c>
      <c r="U28" s="79"/>
    </row>
    <row r="29" spans="1:21" s="53" customFormat="1" ht="12" customHeight="1">
      <c r="A29" s="48" t="s">
        <v>136</v>
      </c>
      <c r="B29" s="48"/>
      <c r="C29" s="48"/>
      <c r="D29" s="48"/>
      <c r="E29" s="49"/>
      <c r="F29" s="48"/>
      <c r="G29" s="48"/>
      <c r="H29" s="48"/>
      <c r="I29" s="78"/>
      <c r="J29" s="48"/>
      <c r="K29" s="48"/>
      <c r="L29" s="48"/>
      <c r="M29" s="50">
        <v>0</v>
      </c>
      <c r="N29" s="51">
        <v>0</v>
      </c>
      <c r="O29" s="50">
        <v>0</v>
      </c>
      <c r="P29" s="50">
        <v>0</v>
      </c>
      <c r="Q29" s="50">
        <v>0</v>
      </c>
      <c r="R29" s="50">
        <v>0</v>
      </c>
      <c r="S29" s="50">
        <f t="shared" si="0"/>
        <v>0</v>
      </c>
      <c r="T29" s="51">
        <f t="shared" si="0"/>
        <v>0</v>
      </c>
      <c r="U29" s="79"/>
    </row>
    <row r="30" spans="1:21" s="53" customFormat="1" ht="12" customHeight="1">
      <c r="A30" s="48" t="s">
        <v>137</v>
      </c>
      <c r="B30" s="48"/>
      <c r="C30" s="48"/>
      <c r="D30" s="48"/>
      <c r="E30" s="49"/>
      <c r="F30" s="48"/>
      <c r="G30" s="48"/>
      <c r="H30" s="48"/>
      <c r="I30" s="78"/>
      <c r="J30" s="48"/>
      <c r="K30" s="48"/>
      <c r="L30" s="48"/>
      <c r="M30" s="50">
        <v>0</v>
      </c>
      <c r="N30" s="51">
        <v>0</v>
      </c>
      <c r="O30" s="50">
        <v>0</v>
      </c>
      <c r="P30" s="50">
        <v>0</v>
      </c>
      <c r="Q30" s="50">
        <v>0</v>
      </c>
      <c r="R30" s="50">
        <v>0</v>
      </c>
      <c r="S30" s="50">
        <f t="shared" si="0"/>
        <v>0</v>
      </c>
      <c r="T30" s="51">
        <f t="shared" si="0"/>
        <v>0</v>
      </c>
      <c r="U30" s="79"/>
    </row>
    <row r="31" spans="1:21" s="53" customFormat="1" ht="15" customHeight="1">
      <c r="A31" s="105" t="s">
        <v>116</v>
      </c>
      <c r="B31" s="105" t="s">
        <v>116</v>
      </c>
      <c r="C31" s="105" t="s">
        <v>116</v>
      </c>
      <c r="D31" s="105" t="s">
        <v>116</v>
      </c>
      <c r="E31" s="105" t="s">
        <v>116</v>
      </c>
      <c r="F31" s="105" t="s">
        <v>116</v>
      </c>
      <c r="G31" s="105" t="s">
        <v>116</v>
      </c>
      <c r="H31" s="105" t="s">
        <v>116</v>
      </c>
      <c r="I31" s="105" t="s">
        <v>116</v>
      </c>
      <c r="J31" s="105" t="s">
        <v>116</v>
      </c>
      <c r="K31" s="105" t="s">
        <v>116</v>
      </c>
      <c r="L31" s="105" t="s">
        <v>116</v>
      </c>
      <c r="M31" s="54">
        <f>SUM(M12:M30)</f>
        <v>0</v>
      </c>
      <c r="N31" s="54">
        <f>SUM(N12:N30)</f>
        <v>0</v>
      </c>
      <c r="O31" s="54">
        <f t="shared" ref="O31:T31" si="1">SUM(O12:O30)</f>
        <v>0</v>
      </c>
      <c r="P31" s="54">
        <f t="shared" si="1"/>
        <v>0</v>
      </c>
      <c r="Q31" s="54">
        <f t="shared" si="1"/>
        <v>0</v>
      </c>
      <c r="R31" s="54">
        <f t="shared" si="1"/>
        <v>0</v>
      </c>
      <c r="S31" s="54">
        <f t="shared" si="1"/>
        <v>0</v>
      </c>
      <c r="T31" s="54">
        <f t="shared" si="1"/>
        <v>0</v>
      </c>
      <c r="U31" s="55" t="s">
        <v>14</v>
      </c>
    </row>
    <row r="32" spans="1:21" ht="14.1" customHeight="1">
      <c r="A32" s="56" t="s">
        <v>14</v>
      </c>
      <c r="B32" s="56" t="s">
        <v>14</v>
      </c>
      <c r="C32" s="56" t="s">
        <v>14</v>
      </c>
      <c r="D32" s="56" t="s">
        <v>14</v>
      </c>
      <c r="E32" s="56" t="s">
        <v>14</v>
      </c>
      <c r="F32" s="56" t="s">
        <v>14</v>
      </c>
      <c r="G32" s="56" t="s">
        <v>14</v>
      </c>
      <c r="H32" s="56" t="s">
        <v>14</v>
      </c>
      <c r="I32" s="56" t="s">
        <v>14</v>
      </c>
      <c r="J32" s="56" t="s">
        <v>14</v>
      </c>
      <c r="K32" s="56" t="s">
        <v>14</v>
      </c>
      <c r="L32" s="56" t="s">
        <v>14</v>
      </c>
      <c r="M32" s="56" t="s">
        <v>14</v>
      </c>
      <c r="N32" s="56" t="s">
        <v>14</v>
      </c>
      <c r="O32" s="56" t="s">
        <v>14</v>
      </c>
      <c r="P32" s="56" t="s">
        <v>14</v>
      </c>
      <c r="Q32" s="56" t="s">
        <v>14</v>
      </c>
      <c r="R32" s="56" t="s">
        <v>14</v>
      </c>
      <c r="S32" s="56" t="s">
        <v>14</v>
      </c>
      <c r="T32" s="56" t="s">
        <v>14</v>
      </c>
      <c r="U32" s="56" t="s">
        <v>14</v>
      </c>
    </row>
    <row r="33" spans="1:21" ht="14.1" customHeight="1">
      <c r="A33" s="57"/>
      <c r="B33" s="57"/>
      <c r="C33" s="57"/>
      <c r="D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8" t="str">
        <f>'DFT EKSEL'!$P$17</f>
        <v>Lumajang, 31    Desember 2017</v>
      </c>
      <c r="Q33" s="57"/>
      <c r="R33" s="57"/>
      <c r="S33" s="57"/>
      <c r="T33" s="57"/>
      <c r="U33" s="57"/>
    </row>
    <row r="34" spans="1:21" ht="14.1" customHeight="1">
      <c r="E34" s="59" t="s">
        <v>117</v>
      </c>
      <c r="U34" s="60"/>
    </row>
    <row r="35" spans="1:21" ht="14.1" customHeight="1">
      <c r="E35" s="58" t="s">
        <v>44</v>
      </c>
      <c r="P35" s="61" t="s">
        <v>118</v>
      </c>
    </row>
    <row r="36" spans="1:21" ht="14.1" customHeight="1">
      <c r="E36" s="58"/>
      <c r="P36" s="61"/>
    </row>
    <row r="37" spans="1:21" ht="14.1" customHeight="1">
      <c r="E37" s="58"/>
      <c r="P37" s="61"/>
    </row>
    <row r="38" spans="1:21" ht="14.1" customHeight="1">
      <c r="E38" s="62" t="s">
        <v>73</v>
      </c>
      <c r="P38" s="63" t="str">
        <f>'DFT EKSEL'!$P$22</f>
        <v>LULUK MASLUKHA, SE</v>
      </c>
    </row>
    <row r="39" spans="1:21" ht="14.1" customHeight="1">
      <c r="E39" s="58" t="s">
        <v>74</v>
      </c>
      <c r="P39" s="61" t="str">
        <f>'DFT EKSEL'!$P$23</f>
        <v>NIP. 19711111 199502 2 001</v>
      </c>
    </row>
  </sheetData>
  <mergeCells count="31">
    <mergeCell ref="A31:L31"/>
    <mergeCell ref="U9:U11"/>
    <mergeCell ref="B10:B11"/>
    <mergeCell ref="C10:C11"/>
    <mergeCell ref="E10:E11"/>
    <mergeCell ref="F10:F11"/>
    <mergeCell ref="G10:G11"/>
    <mergeCell ref="O10:P10"/>
    <mergeCell ref="Q10:R10"/>
    <mergeCell ref="J9:J11"/>
    <mergeCell ref="K9:K11"/>
    <mergeCell ref="L9:L11"/>
    <mergeCell ref="M9:N10"/>
    <mergeCell ref="O9:R9"/>
    <mergeCell ref="S9:T10"/>
    <mergeCell ref="A6:B6"/>
    <mergeCell ref="C6:U6"/>
    <mergeCell ref="A7:B7"/>
    <mergeCell ref="C7:U7"/>
    <mergeCell ref="A9:A11"/>
    <mergeCell ref="B9:C9"/>
    <mergeCell ref="D9:D11"/>
    <mergeCell ref="E9:G9"/>
    <mergeCell ref="H9:H11"/>
    <mergeCell ref="I9:I11"/>
    <mergeCell ref="A1:U1"/>
    <mergeCell ref="A2:U2"/>
    <mergeCell ref="A3:U3"/>
    <mergeCell ref="A4:U4"/>
    <mergeCell ref="A5:B5"/>
    <mergeCell ref="C5:U5"/>
  </mergeCells>
  <printOptions horizontalCentered="1"/>
  <pageMargins left="0.39370078740157483" right="0.39370078740157483" top="0.59055118110236227" bottom="0.39370078740157483" header="0" footer="0"/>
  <pageSetup paperSize="10001" scale="90" firstPageNumber="0" orientation="landscape" useFirstPageNumber="1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ASET TETAP</vt:lpstr>
      <vt:lpstr>DFT AT (aplikasi)</vt:lpstr>
      <vt:lpstr>exel</vt:lpstr>
      <vt:lpstr>BARANG</vt:lpstr>
      <vt:lpstr>DFT BRG</vt:lpstr>
      <vt:lpstr>EKSEL</vt:lpstr>
      <vt:lpstr>DFT EKSEL</vt:lpstr>
      <vt:lpstr>LAIN2</vt:lpstr>
      <vt:lpstr>DFT LAIN2</vt:lpstr>
      <vt:lpstr>BARANG!Print_Area</vt:lpstr>
      <vt:lpstr>'DFT EKSEL'!Print_Area</vt:lpstr>
      <vt:lpstr>'DFT LAIN2'!Print_Area</vt:lpstr>
      <vt:lpstr>'DFT EKSEL'!Print_Titles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 Reports Inc.</dc:creator>
  <cp:lastModifiedBy>Windows</cp:lastModifiedBy>
  <cp:lastPrinted>2018-04-11T09:12:27Z</cp:lastPrinted>
  <dcterms:modified xsi:type="dcterms:W3CDTF">2018-04-11T09:15:39Z</dcterms:modified>
</cp:coreProperties>
</file>