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120" windowWidth="24240" windowHeight="13140" activeTab="5"/>
  </bookViews>
  <sheets>
    <sheet name="CONTOH-INPUT" sheetId="4" r:id="rId1"/>
    <sheet name="input nilai" sheetId="6" r:id="rId2"/>
    <sheet name="input data responden" sheetId="7" r:id="rId3"/>
    <sheet name="CONTOH-TAMPILAN" sheetId="5" r:id="rId4"/>
    <sheet name="HASIL SURVEI" sheetId="8" r:id="rId5"/>
    <sheet name="REKAPITULASI NILAI HASIL SKM " sheetId="9" r:id="rId6"/>
  </sheets>
  <externalReferences>
    <externalReference r:id="rId7"/>
  </externalReferences>
  <definedNames>
    <definedName name="_xlnm.Print_Area" localSheetId="4">'HASIL SURVEI'!$A$1:$P$42</definedName>
    <definedName name="_xlnm.Print_Area" localSheetId="2">'input data responden'!$A$1:$H$113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0" i="4" l="1"/>
  <c r="F169" i="4"/>
  <c r="F168" i="4"/>
  <c r="F167" i="4"/>
  <c r="F166" i="4"/>
  <c r="F165" i="4"/>
  <c r="F164" i="4"/>
  <c r="F163" i="4"/>
  <c r="F162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F71" i="4"/>
  <c r="H113" i="7"/>
  <c r="G113" i="7"/>
  <c r="F113" i="7"/>
  <c r="E113" i="7"/>
  <c r="D113" i="7"/>
  <c r="C113" i="7"/>
  <c r="B113" i="7"/>
  <c r="H112" i="7"/>
  <c r="G112" i="7"/>
  <c r="F112" i="7"/>
  <c r="E112" i="7"/>
  <c r="D112" i="7"/>
  <c r="C112" i="7"/>
  <c r="B112" i="7"/>
  <c r="H111" i="7"/>
  <c r="G111" i="7"/>
  <c r="F111" i="7"/>
  <c r="E111" i="7"/>
  <c r="D111" i="7"/>
  <c r="C111" i="7"/>
  <c r="B111" i="7"/>
  <c r="H110" i="7"/>
  <c r="G110" i="7"/>
  <c r="F110" i="7"/>
  <c r="E110" i="7"/>
  <c r="D110" i="7"/>
  <c r="C110" i="7"/>
  <c r="B110" i="7"/>
  <c r="H109" i="7"/>
  <c r="G109" i="7"/>
  <c r="F109" i="7"/>
  <c r="E109" i="7"/>
  <c r="D109" i="7"/>
  <c r="C109" i="7"/>
  <c r="B109" i="7"/>
  <c r="H108" i="7"/>
  <c r="G108" i="7"/>
  <c r="F108" i="7"/>
  <c r="E108" i="7"/>
  <c r="D108" i="7"/>
  <c r="C108" i="7"/>
  <c r="B108" i="7"/>
  <c r="H107" i="7"/>
  <c r="G107" i="7"/>
  <c r="F107" i="7"/>
  <c r="E107" i="7"/>
  <c r="D107" i="7"/>
  <c r="C107" i="7"/>
  <c r="B107" i="7"/>
  <c r="H106" i="7"/>
  <c r="G106" i="7"/>
  <c r="F106" i="7"/>
  <c r="E106" i="7"/>
  <c r="D106" i="7"/>
  <c r="C106" i="7"/>
  <c r="B106" i="7"/>
  <c r="H105" i="7"/>
  <c r="G105" i="7"/>
  <c r="F105" i="7"/>
  <c r="E105" i="7"/>
  <c r="D105" i="7"/>
  <c r="C105" i="7"/>
  <c r="B105" i="7"/>
  <c r="H104" i="7"/>
  <c r="G104" i="7"/>
  <c r="F104" i="7"/>
  <c r="E104" i="7"/>
  <c r="D104" i="7"/>
  <c r="C104" i="7"/>
  <c r="B104" i="7"/>
  <c r="H103" i="7"/>
  <c r="G103" i="7"/>
  <c r="F103" i="7"/>
  <c r="E103" i="7"/>
  <c r="D103" i="7"/>
  <c r="C103" i="7"/>
  <c r="B103" i="7"/>
  <c r="H102" i="7"/>
  <c r="G102" i="7"/>
  <c r="F102" i="7"/>
  <c r="E102" i="7"/>
  <c r="D102" i="7"/>
  <c r="C102" i="7"/>
  <c r="B102" i="7"/>
  <c r="H101" i="7"/>
  <c r="G101" i="7"/>
  <c r="F101" i="7"/>
  <c r="E101" i="7"/>
  <c r="D101" i="7"/>
  <c r="C101" i="7"/>
  <c r="B101" i="7"/>
  <c r="H100" i="7"/>
  <c r="G100" i="7"/>
  <c r="F100" i="7"/>
  <c r="E100" i="7"/>
  <c r="D100" i="7"/>
  <c r="C100" i="7"/>
  <c r="B100" i="7"/>
  <c r="H99" i="7"/>
  <c r="G99" i="7"/>
  <c r="F99" i="7"/>
  <c r="E99" i="7"/>
  <c r="D99" i="7"/>
  <c r="C99" i="7"/>
  <c r="B99" i="7"/>
  <c r="H98" i="7"/>
  <c r="G98" i="7"/>
  <c r="F98" i="7"/>
  <c r="E98" i="7"/>
  <c r="D98" i="7"/>
  <c r="C98" i="7"/>
  <c r="B98" i="7"/>
  <c r="H97" i="7"/>
  <c r="G97" i="7"/>
  <c r="F97" i="7"/>
  <c r="E97" i="7"/>
  <c r="D97" i="7"/>
  <c r="C97" i="7"/>
  <c r="B97" i="7"/>
  <c r="H96" i="7"/>
  <c r="G96" i="7"/>
  <c r="F96" i="7"/>
  <c r="E96" i="7"/>
  <c r="D96" i="7"/>
  <c r="C96" i="7"/>
  <c r="B96" i="7"/>
  <c r="H95" i="7"/>
  <c r="G95" i="7"/>
  <c r="F95" i="7"/>
  <c r="E95" i="7"/>
  <c r="D95" i="7"/>
  <c r="C95" i="7"/>
  <c r="B95" i="7"/>
  <c r="H94" i="7"/>
  <c r="G94" i="7"/>
  <c r="F94" i="7"/>
  <c r="E94" i="7"/>
  <c r="D94" i="7"/>
  <c r="C94" i="7"/>
  <c r="B94" i="7"/>
  <c r="H93" i="7"/>
  <c r="G93" i="7"/>
  <c r="F93" i="7"/>
  <c r="E93" i="7"/>
  <c r="D93" i="7"/>
  <c r="C93" i="7"/>
  <c r="B93" i="7"/>
  <c r="H92" i="7"/>
  <c r="G92" i="7"/>
  <c r="F92" i="7"/>
  <c r="E92" i="7"/>
  <c r="D92" i="7"/>
  <c r="C92" i="7"/>
  <c r="B92" i="7"/>
  <c r="H91" i="7"/>
  <c r="G91" i="7"/>
  <c r="F91" i="7"/>
  <c r="E91" i="7"/>
  <c r="D91" i="7"/>
  <c r="C91" i="7"/>
  <c r="B91" i="7"/>
  <c r="H90" i="7"/>
  <c r="G90" i="7"/>
  <c r="F90" i="7"/>
  <c r="E90" i="7"/>
  <c r="D90" i="7"/>
  <c r="C90" i="7"/>
  <c r="B90" i="7"/>
  <c r="H89" i="7"/>
  <c r="G89" i="7"/>
  <c r="F89" i="7"/>
  <c r="E89" i="7"/>
  <c r="D89" i="7"/>
  <c r="C89" i="7"/>
  <c r="B89" i="7"/>
  <c r="H88" i="7"/>
  <c r="G88" i="7"/>
  <c r="F88" i="7"/>
  <c r="E88" i="7"/>
  <c r="D88" i="7"/>
  <c r="C88" i="7"/>
  <c r="B88" i="7"/>
  <c r="H87" i="7"/>
  <c r="G87" i="7"/>
  <c r="F87" i="7"/>
  <c r="E87" i="7"/>
  <c r="D87" i="7"/>
  <c r="C87" i="7"/>
  <c r="B87" i="7"/>
  <c r="H86" i="7"/>
  <c r="G86" i="7"/>
  <c r="F86" i="7"/>
  <c r="E86" i="7"/>
  <c r="D86" i="7"/>
  <c r="C86" i="7"/>
  <c r="B86" i="7"/>
  <c r="H85" i="7"/>
  <c r="G85" i="7"/>
  <c r="F85" i="7"/>
  <c r="E85" i="7"/>
  <c r="D85" i="7"/>
  <c r="C85" i="7"/>
  <c r="B85" i="7"/>
  <c r="H84" i="7"/>
  <c r="G84" i="7"/>
  <c r="F84" i="7"/>
  <c r="E84" i="7"/>
  <c r="D84" i="7"/>
  <c r="C84" i="7"/>
  <c r="B84" i="7"/>
  <c r="H83" i="7"/>
  <c r="G83" i="7"/>
  <c r="F83" i="7"/>
  <c r="E83" i="7"/>
  <c r="D83" i="7"/>
  <c r="C83" i="7"/>
  <c r="B83" i="7"/>
  <c r="H82" i="7"/>
  <c r="G82" i="7"/>
  <c r="F82" i="7"/>
  <c r="E82" i="7"/>
  <c r="D82" i="7"/>
  <c r="C82" i="7"/>
  <c r="B82" i="7"/>
  <c r="H81" i="7"/>
  <c r="G81" i="7"/>
  <c r="F81" i="7"/>
  <c r="E81" i="7"/>
  <c r="D81" i="7"/>
  <c r="C81" i="7"/>
  <c r="B81" i="7"/>
  <c r="H80" i="7"/>
  <c r="G80" i="7"/>
  <c r="F80" i="7"/>
  <c r="E80" i="7"/>
  <c r="D80" i="7"/>
  <c r="C80" i="7"/>
  <c r="B80" i="7"/>
  <c r="H79" i="7"/>
  <c r="G79" i="7"/>
  <c r="F79" i="7"/>
  <c r="E79" i="7"/>
  <c r="D79" i="7"/>
  <c r="C79" i="7"/>
  <c r="B79" i="7"/>
  <c r="H78" i="7"/>
  <c r="G78" i="7"/>
  <c r="F78" i="7"/>
  <c r="E78" i="7"/>
  <c r="D78" i="7"/>
  <c r="C78" i="7"/>
  <c r="B78" i="7"/>
  <c r="H77" i="7"/>
  <c r="G77" i="7"/>
  <c r="F77" i="7"/>
  <c r="E77" i="7"/>
  <c r="D77" i="7"/>
  <c r="C77" i="7"/>
  <c r="B77" i="7"/>
  <c r="H76" i="7"/>
  <c r="G76" i="7"/>
  <c r="F76" i="7"/>
  <c r="E76" i="7"/>
  <c r="D76" i="7"/>
  <c r="C76" i="7"/>
  <c r="B76" i="7"/>
  <c r="H75" i="7"/>
  <c r="G75" i="7"/>
  <c r="F75" i="7"/>
  <c r="E75" i="7"/>
  <c r="D75" i="7"/>
  <c r="C75" i="7"/>
  <c r="B75" i="7"/>
  <c r="H74" i="7"/>
  <c r="G74" i="7"/>
  <c r="F74" i="7"/>
  <c r="E74" i="7"/>
  <c r="D74" i="7"/>
  <c r="C74" i="7"/>
  <c r="B74" i="7"/>
  <c r="H73" i="7"/>
  <c r="G73" i="7"/>
  <c r="F73" i="7"/>
  <c r="E73" i="7"/>
  <c r="D73" i="7"/>
  <c r="C73" i="7"/>
  <c r="B73" i="7"/>
  <c r="H72" i="7"/>
  <c r="G72" i="7"/>
  <c r="F72" i="7"/>
  <c r="E72" i="7"/>
  <c r="D72" i="7"/>
  <c r="C72" i="7"/>
  <c r="B72" i="7"/>
  <c r="H71" i="7"/>
  <c r="G71" i="7"/>
  <c r="F71" i="7"/>
  <c r="E71" i="7"/>
  <c r="D71" i="7"/>
  <c r="C71" i="7"/>
  <c r="B71" i="7"/>
  <c r="H70" i="7"/>
  <c r="G70" i="7"/>
  <c r="F70" i="7"/>
  <c r="E70" i="7"/>
  <c r="D70" i="7"/>
  <c r="C70" i="7"/>
  <c r="B70" i="7"/>
  <c r="H69" i="7"/>
  <c r="G69" i="7"/>
  <c r="F69" i="7"/>
  <c r="E69" i="7"/>
  <c r="D69" i="7"/>
  <c r="C69" i="7"/>
  <c r="B69" i="7"/>
  <c r="H68" i="7"/>
  <c r="G68" i="7"/>
  <c r="F68" i="7"/>
  <c r="E68" i="7"/>
  <c r="D68" i="7"/>
  <c r="C68" i="7"/>
  <c r="B68" i="7"/>
  <c r="H67" i="7"/>
  <c r="G67" i="7"/>
  <c r="F67" i="7"/>
  <c r="E67" i="7"/>
  <c r="D67" i="7"/>
  <c r="C67" i="7"/>
  <c r="B67" i="7"/>
  <c r="H66" i="7"/>
  <c r="G66" i="7"/>
  <c r="F66" i="7"/>
  <c r="E66" i="7"/>
  <c r="D66" i="7"/>
  <c r="C66" i="7"/>
  <c r="B66" i="7"/>
  <c r="H65" i="7"/>
  <c r="G65" i="7"/>
  <c r="F65" i="7"/>
  <c r="E65" i="7"/>
  <c r="D65" i="7"/>
  <c r="C65" i="7"/>
  <c r="B65" i="7"/>
  <c r="H64" i="7"/>
  <c r="G64" i="7"/>
  <c r="F64" i="7"/>
  <c r="E64" i="7"/>
  <c r="D64" i="7"/>
  <c r="C64" i="7"/>
  <c r="B64" i="7"/>
  <c r="H63" i="7"/>
  <c r="G63" i="7"/>
  <c r="F63" i="7"/>
  <c r="E63" i="7"/>
  <c r="D63" i="7"/>
  <c r="C63" i="7"/>
  <c r="B63" i="7"/>
  <c r="H62" i="7"/>
  <c r="G62" i="7"/>
  <c r="F62" i="7"/>
  <c r="E62" i="7"/>
  <c r="D62" i="7"/>
  <c r="C62" i="7"/>
  <c r="B62" i="7"/>
  <c r="H61" i="7"/>
  <c r="G61" i="7"/>
  <c r="F61" i="7"/>
  <c r="E61" i="7"/>
  <c r="D61" i="7"/>
  <c r="C61" i="7"/>
  <c r="B61" i="7"/>
  <c r="H60" i="7"/>
  <c r="G60" i="7"/>
  <c r="F60" i="7"/>
  <c r="E60" i="7"/>
  <c r="D60" i="7"/>
  <c r="C60" i="7"/>
  <c r="B60" i="7"/>
  <c r="H59" i="7"/>
  <c r="G59" i="7"/>
  <c r="F59" i="7"/>
  <c r="E59" i="7"/>
  <c r="D59" i="7"/>
  <c r="C59" i="7"/>
  <c r="B59" i="7"/>
  <c r="H51" i="7"/>
  <c r="G51" i="7"/>
  <c r="F51" i="7"/>
  <c r="E51" i="7"/>
  <c r="D51" i="7"/>
  <c r="C51" i="7"/>
  <c r="B51" i="7"/>
  <c r="H50" i="7"/>
  <c r="G50" i="7"/>
  <c r="F50" i="7"/>
  <c r="E50" i="7"/>
  <c r="D50" i="7"/>
  <c r="C50" i="7"/>
  <c r="B50" i="7"/>
  <c r="H49" i="7"/>
  <c r="G49" i="7"/>
  <c r="F49" i="7"/>
  <c r="E49" i="7"/>
  <c r="D49" i="7"/>
  <c r="C49" i="7"/>
  <c r="B49" i="7"/>
  <c r="H48" i="7"/>
  <c r="G48" i="7"/>
  <c r="F48" i="7"/>
  <c r="E48" i="7"/>
  <c r="D48" i="7"/>
  <c r="C48" i="7"/>
  <c r="B48" i="7"/>
  <c r="H47" i="7"/>
  <c r="G47" i="7"/>
  <c r="F47" i="7"/>
  <c r="E47" i="7"/>
  <c r="D47" i="7"/>
  <c r="C47" i="7"/>
  <c r="B47" i="7"/>
  <c r="H46" i="7"/>
  <c r="G46" i="7"/>
  <c r="F46" i="7"/>
  <c r="E46" i="7"/>
  <c r="D46" i="7"/>
  <c r="C46" i="7"/>
  <c r="B46" i="7"/>
  <c r="H45" i="7"/>
  <c r="G45" i="7"/>
  <c r="F45" i="7"/>
  <c r="E45" i="7"/>
  <c r="D45" i="7"/>
  <c r="C45" i="7"/>
  <c r="B45" i="7"/>
  <c r="H44" i="7"/>
  <c r="G44" i="7"/>
  <c r="F44" i="7"/>
  <c r="E44" i="7"/>
  <c r="D44" i="7"/>
  <c r="C44" i="7"/>
  <c r="B44" i="7"/>
  <c r="H43" i="7"/>
  <c r="G43" i="7"/>
  <c r="F43" i="7"/>
  <c r="E43" i="7"/>
  <c r="D43" i="7"/>
  <c r="C43" i="7"/>
  <c r="B43" i="7"/>
  <c r="H42" i="7"/>
  <c r="G42" i="7"/>
  <c r="F42" i="7"/>
  <c r="E42" i="7"/>
  <c r="D42" i="7"/>
  <c r="C42" i="7"/>
  <c r="B42" i="7"/>
  <c r="H41" i="7"/>
  <c r="G41" i="7"/>
  <c r="F41" i="7"/>
  <c r="E41" i="7"/>
  <c r="D41" i="7"/>
  <c r="C41" i="7"/>
  <c r="B41" i="7"/>
  <c r="H40" i="7"/>
  <c r="G40" i="7"/>
  <c r="F40" i="7"/>
  <c r="E40" i="7"/>
  <c r="D40" i="7"/>
  <c r="C40" i="7"/>
  <c r="B40" i="7"/>
  <c r="H39" i="7"/>
  <c r="G39" i="7"/>
  <c r="F39" i="7"/>
  <c r="E39" i="7"/>
  <c r="D39" i="7"/>
  <c r="C39" i="7"/>
  <c r="B39" i="7"/>
  <c r="H38" i="7"/>
  <c r="G38" i="7"/>
  <c r="F38" i="7"/>
  <c r="E38" i="7"/>
  <c r="D38" i="7"/>
  <c r="C38" i="7"/>
  <c r="B38" i="7"/>
  <c r="H37" i="7"/>
  <c r="G37" i="7"/>
  <c r="F37" i="7"/>
  <c r="E37" i="7"/>
  <c r="D37" i="7"/>
  <c r="C37" i="7"/>
  <c r="B37" i="7"/>
  <c r="H36" i="7"/>
  <c r="G36" i="7"/>
  <c r="F36" i="7"/>
  <c r="E36" i="7"/>
  <c r="D36" i="7"/>
  <c r="C36" i="7"/>
  <c r="B36" i="7"/>
  <c r="H35" i="7"/>
  <c r="G35" i="7"/>
  <c r="F35" i="7"/>
  <c r="E35" i="7"/>
  <c r="D35" i="7"/>
  <c r="C35" i="7"/>
  <c r="B35" i="7"/>
  <c r="H34" i="7"/>
  <c r="G34" i="7"/>
  <c r="F34" i="7"/>
  <c r="E34" i="7"/>
  <c r="D34" i="7"/>
  <c r="C34" i="7"/>
  <c r="B34" i="7"/>
  <c r="H33" i="7"/>
  <c r="G33" i="7"/>
  <c r="F33" i="7"/>
  <c r="E33" i="7"/>
  <c r="D33" i="7"/>
  <c r="C33" i="7"/>
  <c r="B33" i="7"/>
  <c r="H32" i="7"/>
  <c r="G32" i="7"/>
  <c r="F32" i="7"/>
  <c r="E32" i="7"/>
  <c r="D32" i="7"/>
  <c r="C32" i="7"/>
  <c r="B32" i="7"/>
  <c r="H31" i="7"/>
  <c r="G31" i="7"/>
  <c r="F31" i="7"/>
  <c r="E31" i="7"/>
  <c r="D31" i="7"/>
  <c r="C31" i="7"/>
  <c r="B31" i="7"/>
  <c r="H30" i="7"/>
  <c r="G30" i="7"/>
  <c r="F30" i="7"/>
  <c r="E30" i="7"/>
  <c r="D30" i="7"/>
  <c r="C30" i="7"/>
  <c r="B30" i="7"/>
  <c r="H29" i="7"/>
  <c r="G29" i="7"/>
  <c r="F29" i="7"/>
  <c r="E29" i="7"/>
  <c r="D29" i="7"/>
  <c r="C29" i="7"/>
  <c r="B29" i="7"/>
  <c r="H28" i="7"/>
  <c r="G28" i="7"/>
  <c r="F28" i="7"/>
  <c r="E28" i="7"/>
  <c r="D28" i="7"/>
  <c r="C28" i="7"/>
  <c r="B28" i="7"/>
  <c r="H27" i="7"/>
  <c r="G27" i="7"/>
  <c r="F27" i="7"/>
  <c r="E27" i="7"/>
  <c r="D27" i="7"/>
  <c r="C27" i="7"/>
  <c r="B27" i="7"/>
  <c r="H26" i="7"/>
  <c r="G26" i="7"/>
  <c r="F26" i="7"/>
  <c r="E26" i="7"/>
  <c r="D26" i="7"/>
  <c r="C26" i="7"/>
  <c r="B26" i="7"/>
  <c r="H25" i="7"/>
  <c r="G25" i="7"/>
  <c r="F25" i="7"/>
  <c r="E25" i="7"/>
  <c r="D25" i="7"/>
  <c r="C25" i="7"/>
  <c r="B25" i="7"/>
  <c r="H24" i="7"/>
  <c r="G24" i="7"/>
  <c r="F24" i="7"/>
  <c r="E24" i="7"/>
  <c r="D24" i="7"/>
  <c r="C24" i="7"/>
  <c r="B24" i="7"/>
  <c r="H23" i="7"/>
  <c r="G23" i="7"/>
  <c r="F23" i="7"/>
  <c r="E23" i="7"/>
  <c r="D23" i="7"/>
  <c r="C23" i="7"/>
  <c r="B23" i="7"/>
  <c r="H22" i="7"/>
  <c r="G22" i="7"/>
  <c r="F22" i="7"/>
  <c r="E22" i="7"/>
  <c r="D22" i="7"/>
  <c r="C22" i="7"/>
  <c r="B22" i="7"/>
  <c r="H21" i="7"/>
  <c r="G21" i="7"/>
  <c r="F21" i="7"/>
  <c r="E21" i="7"/>
  <c r="D21" i="7"/>
  <c r="C21" i="7"/>
  <c r="B21" i="7"/>
  <c r="H20" i="7"/>
  <c r="G20" i="7"/>
  <c r="F20" i="7"/>
  <c r="E20" i="7"/>
  <c r="D20" i="7"/>
  <c r="C20" i="7"/>
  <c r="B20" i="7"/>
  <c r="H19" i="7"/>
  <c r="G19" i="7"/>
  <c r="F19" i="7"/>
  <c r="E19" i="7"/>
  <c r="D19" i="7"/>
  <c r="C19" i="7"/>
  <c r="B19" i="7"/>
  <c r="H18" i="7"/>
  <c r="G18" i="7"/>
  <c r="F18" i="7"/>
  <c r="E18" i="7"/>
  <c r="D18" i="7"/>
  <c r="C18" i="7"/>
  <c r="B18" i="7"/>
  <c r="H17" i="7"/>
  <c r="G17" i="7"/>
  <c r="F17" i="7"/>
  <c r="E17" i="7"/>
  <c r="D17" i="7"/>
  <c r="C17" i="7"/>
  <c r="B17" i="7"/>
  <c r="H16" i="7"/>
  <c r="G16" i="7"/>
  <c r="F16" i="7"/>
  <c r="E16" i="7"/>
  <c r="D16" i="7"/>
  <c r="C16" i="7"/>
  <c r="B16" i="7"/>
  <c r="H15" i="7"/>
  <c r="G15" i="7"/>
  <c r="F15" i="7"/>
  <c r="E15" i="7"/>
  <c r="D15" i="7"/>
  <c r="C15" i="7"/>
  <c r="B15" i="7"/>
  <c r="H14" i="7"/>
  <c r="G14" i="7"/>
  <c r="F14" i="7"/>
  <c r="E14" i="7"/>
  <c r="D14" i="7"/>
  <c r="C14" i="7"/>
  <c r="B14" i="7"/>
  <c r="H13" i="7"/>
  <c r="G13" i="7"/>
  <c r="F13" i="7"/>
  <c r="E13" i="7"/>
  <c r="D13" i="7"/>
  <c r="C13" i="7"/>
  <c r="B13" i="7"/>
  <c r="H12" i="7"/>
  <c r="G12" i="7"/>
  <c r="F12" i="7"/>
  <c r="E12" i="7"/>
  <c r="D12" i="7"/>
  <c r="C12" i="7"/>
  <c r="B12" i="7"/>
  <c r="H11" i="7"/>
  <c r="G11" i="7"/>
  <c r="F11" i="7"/>
  <c r="E11" i="7"/>
  <c r="D11" i="7"/>
  <c r="C11" i="7"/>
  <c r="B11" i="7"/>
  <c r="H10" i="7"/>
  <c r="G10" i="7"/>
  <c r="F10" i="7"/>
  <c r="E10" i="7"/>
  <c r="D10" i="7"/>
  <c r="C10" i="7"/>
  <c r="B10" i="7"/>
  <c r="H9" i="7"/>
  <c r="G9" i="7"/>
  <c r="F9" i="7"/>
  <c r="E9" i="7"/>
  <c r="D9" i="7"/>
  <c r="C9" i="7"/>
  <c r="B9" i="7"/>
  <c r="H8" i="7"/>
  <c r="G8" i="7"/>
  <c r="F8" i="7"/>
  <c r="E8" i="7"/>
  <c r="D8" i="7"/>
  <c r="C8" i="7"/>
  <c r="B8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H7" i="7"/>
  <c r="G7" i="7"/>
  <c r="F7" i="7"/>
  <c r="E7" i="7"/>
  <c r="D7" i="7"/>
  <c r="C7" i="7"/>
  <c r="B7" i="7"/>
  <c r="C156" i="8"/>
  <c r="D63" i="4"/>
  <c r="D57" i="4"/>
  <c r="D66" i="4"/>
  <c r="D65" i="4"/>
  <c r="D64" i="4"/>
  <c r="D62" i="4"/>
  <c r="D61" i="4"/>
  <c r="D60" i="4"/>
  <c r="D59" i="4"/>
  <c r="D58" i="4"/>
  <c r="D54" i="4"/>
  <c r="D67" i="4"/>
  <c r="D56" i="4"/>
  <c r="D55" i="4"/>
  <c r="J132" i="6"/>
  <c r="J133" i="6"/>
  <c r="I132" i="6"/>
  <c r="I133" i="6"/>
  <c r="H132" i="6"/>
  <c r="H133" i="6"/>
  <c r="G132" i="6"/>
  <c r="G133" i="6"/>
  <c r="F132" i="6"/>
  <c r="F133" i="6"/>
  <c r="E132" i="6"/>
  <c r="E133" i="6"/>
  <c r="D132" i="6"/>
  <c r="D133" i="6"/>
  <c r="C132" i="6"/>
  <c r="C133" i="6" s="1"/>
  <c r="B132" i="6"/>
  <c r="B133" i="6" s="1"/>
  <c r="J131" i="6"/>
  <c r="I131" i="6"/>
  <c r="H131" i="6"/>
  <c r="G131" i="6"/>
  <c r="F131" i="6"/>
  <c r="E131" i="6"/>
  <c r="D131" i="6"/>
  <c r="C131" i="6"/>
  <c r="B131" i="6"/>
  <c r="J130" i="6"/>
  <c r="I130" i="6"/>
  <c r="H130" i="6"/>
  <c r="G130" i="6"/>
  <c r="F130" i="6"/>
  <c r="E130" i="6"/>
  <c r="D130" i="6"/>
  <c r="C130" i="6"/>
  <c r="B130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9" i="6"/>
  <c r="A120" i="6"/>
  <c r="A121" i="6"/>
  <c r="A122" i="6"/>
  <c r="A123" i="6"/>
  <c r="A124" i="6"/>
  <c r="A125" i="6"/>
  <c r="A126" i="6"/>
  <c r="A127" i="6"/>
  <c r="A128" i="6"/>
  <c r="L173" i="4"/>
  <c r="L174" i="4" s="1"/>
  <c r="M173" i="4"/>
  <c r="N173" i="4"/>
  <c r="D38" i="5" s="1"/>
  <c r="C68" i="5" s="1"/>
  <c r="O173" i="4"/>
  <c r="O174" i="4" s="1"/>
  <c r="P173" i="4"/>
  <c r="D40" i="5"/>
  <c r="C66" i="5"/>
  <c r="Q173" i="4"/>
  <c r="Q174" i="4"/>
  <c r="R173" i="4"/>
  <c r="D42" i="5"/>
  <c r="C64" i="5"/>
  <c r="S173" i="4"/>
  <c r="S174" i="4"/>
  <c r="T173" i="4"/>
  <c r="T174" i="4"/>
  <c r="L172" i="4"/>
  <c r="L171" i="4"/>
  <c r="D50" i="4"/>
  <c r="D49" i="4"/>
  <c r="B62" i="5"/>
  <c r="B63" i="5"/>
  <c r="B64" i="5"/>
  <c r="B65" i="5"/>
  <c r="B66" i="5"/>
  <c r="B67" i="5"/>
  <c r="B68" i="5"/>
  <c r="B69" i="5"/>
  <c r="B70" i="5"/>
  <c r="D15" i="4"/>
  <c r="L18" i="8"/>
  <c r="D16" i="4"/>
  <c r="O18" i="8"/>
  <c r="D28" i="4"/>
  <c r="D34" i="4"/>
  <c r="E31" i="4" s="1"/>
  <c r="D17" i="5" s="1"/>
  <c r="D29" i="4"/>
  <c r="D30" i="4"/>
  <c r="D31" i="4"/>
  <c r="D32" i="4"/>
  <c r="L28" i="8"/>
  <c r="L30" i="8"/>
  <c r="D37" i="4"/>
  <c r="D42" i="4" s="1"/>
  <c r="D38" i="4"/>
  <c r="D39" i="4"/>
  <c r="D40" i="4"/>
  <c r="D41" i="4"/>
  <c r="E41" i="4" s="1"/>
  <c r="D24" i="5" s="1"/>
  <c r="D47" i="4"/>
  <c r="D48" i="4"/>
  <c r="M171" i="4"/>
  <c r="N171" i="4"/>
  <c r="O171" i="4"/>
  <c r="P171" i="4"/>
  <c r="Q171" i="4"/>
  <c r="R171" i="4"/>
  <c r="S171" i="4"/>
  <c r="T171" i="4"/>
  <c r="M172" i="4"/>
  <c r="N172" i="4"/>
  <c r="O172" i="4"/>
  <c r="P172" i="4"/>
  <c r="Q172" i="4"/>
  <c r="R172" i="4"/>
  <c r="S172" i="4"/>
  <c r="T172" i="4"/>
  <c r="D44" i="5"/>
  <c r="C62" i="5"/>
  <c r="D43" i="5"/>
  <c r="C63" i="5"/>
  <c r="L26" i="8"/>
  <c r="D41" i="5"/>
  <c r="C65" i="5"/>
  <c r="D24" i="4"/>
  <c r="D20" i="4"/>
  <c r="D22" i="4"/>
  <c r="D23" i="4"/>
  <c r="D21" i="4"/>
  <c r="D37" i="5"/>
  <c r="C69" i="5"/>
  <c r="M174" i="4"/>
  <c r="E55" i="4"/>
  <c r="E64" i="4"/>
  <c r="E49" i="4"/>
  <c r="D29" i="5"/>
  <c r="E62" i="4"/>
  <c r="E66" i="4"/>
  <c r="E63" i="4"/>
  <c r="E60" i="4"/>
  <c r="E65" i="4"/>
  <c r="E59" i="4"/>
  <c r="E57" i="4"/>
  <c r="E61" i="4"/>
  <c r="E58" i="4"/>
  <c r="E56" i="4"/>
  <c r="E54" i="4"/>
  <c r="L22" i="8"/>
  <c r="L24" i="8"/>
  <c r="L20" i="8"/>
  <c r="D17" i="4"/>
  <c r="E15" i="4"/>
  <c r="D51" i="4"/>
  <c r="E45" i="4"/>
  <c r="E46" i="4"/>
  <c r="D26" i="5"/>
  <c r="E50" i="4"/>
  <c r="D30" i="5"/>
  <c r="E47" i="4"/>
  <c r="D27" i="5"/>
  <c r="E17" i="4"/>
  <c r="D7" i="5"/>
  <c r="E16" i="4"/>
  <c r="D8" i="5"/>
  <c r="J16" i="8"/>
  <c r="E48" i="4"/>
  <c r="D28" i="5"/>
  <c r="E51" i="4"/>
  <c r="D25" i="5"/>
  <c r="R174" i="4"/>
  <c r="P174" i="4"/>
  <c r="E39" i="4" l="1"/>
  <c r="D22" i="5" s="1"/>
  <c r="E38" i="4"/>
  <c r="D21" i="5" s="1"/>
  <c r="E40" i="4"/>
  <c r="D23" i="5" s="1"/>
  <c r="E37" i="4"/>
  <c r="D25" i="4"/>
  <c r="N174" i="4"/>
  <c r="L175" i="4" s="1"/>
  <c r="D45" i="5" s="1"/>
  <c r="E81" i="5" s="1"/>
  <c r="E82" i="5" s="1"/>
  <c r="D36" i="5"/>
  <c r="C70" i="5" s="1"/>
  <c r="D39" i="5"/>
  <c r="C67" i="5" s="1"/>
  <c r="E30" i="4"/>
  <c r="D16" i="5" s="1"/>
  <c r="E32" i="4"/>
  <c r="D18" i="5" s="1"/>
  <c r="E29" i="4"/>
  <c r="D15" i="5" s="1"/>
  <c r="E28" i="4"/>
  <c r="E33" i="4"/>
  <c r="D19" i="5" s="1"/>
  <c r="B135" i="6"/>
  <c r="E137" i="6" s="1"/>
  <c r="B134" i="6"/>
  <c r="E42" i="4" l="1"/>
  <c r="D20" i="5"/>
  <c r="E22" i="4"/>
  <c r="D11" i="5" s="1"/>
  <c r="E20" i="4"/>
  <c r="E23" i="4"/>
  <c r="D12" i="5" s="1"/>
  <c r="E24" i="4"/>
  <c r="D13" i="5" s="1"/>
  <c r="E21" i="4"/>
  <c r="D10" i="5" s="1"/>
  <c r="L176" i="4"/>
  <c r="B14" i="8" s="1"/>
  <c r="E83" i="5"/>
  <c r="D14" i="5"/>
  <c r="E34" i="4"/>
  <c r="E139" i="6"/>
  <c r="E138" i="6"/>
  <c r="E25" i="4" l="1"/>
  <c r="D9" i="5"/>
  <c r="N180" i="4"/>
  <c r="N181" i="4" s="1"/>
  <c r="N182" i="4" l="1"/>
</calcChain>
</file>

<file path=xl/sharedStrings.xml><?xml version="1.0" encoding="utf-8"?>
<sst xmlns="http://schemas.openxmlformats.org/spreadsheetml/2006/main" count="435" uniqueCount="319">
  <si>
    <t>KUISIONER IKM</t>
  </si>
  <si>
    <t>DATA PENCACAH</t>
  </si>
  <si>
    <t>DATA MASYARAKAT</t>
  </si>
  <si>
    <t>2. 20 - 29 thn</t>
  </si>
  <si>
    <t>3. 30 - 39 thn</t>
  </si>
  <si>
    <t>Jumlah</t>
  </si>
  <si>
    <t>Persen</t>
  </si>
  <si>
    <t>1. Laki-laki</t>
  </si>
  <si>
    <t>2. Perempuan</t>
  </si>
  <si>
    <t>1. SD kebawah</t>
  </si>
  <si>
    <t>2. SLTP</t>
  </si>
  <si>
    <t>3. SLTA</t>
  </si>
  <si>
    <t>4. D1/D3/D4</t>
  </si>
  <si>
    <t>5. S1</t>
  </si>
  <si>
    <t>6. S2 keatas</t>
  </si>
  <si>
    <t>1. PNS/TNI/POLRI</t>
  </si>
  <si>
    <t>2. Pegawai Swasta</t>
  </si>
  <si>
    <t>3. Wiraswasta/Usahawan</t>
  </si>
  <si>
    <t>4. Pelajar/Mahasiswa</t>
  </si>
  <si>
    <t>5. Lainnya</t>
  </si>
  <si>
    <t>:</t>
  </si>
  <si>
    <t>Ket</t>
  </si>
  <si>
    <t>DATA IKM</t>
  </si>
  <si>
    <t>NOMOR KUISIONER</t>
  </si>
  <si>
    <t>Jumlah Kuisioner</t>
  </si>
  <si>
    <t>Rata-rata</t>
  </si>
  <si>
    <t>Rata-rata x bobot</t>
  </si>
  <si>
    <t>IKM</t>
  </si>
  <si>
    <t>Nilai rata2 tertimbang</t>
  </si>
  <si>
    <t>KARAKTERISTIK RESPONDEN</t>
  </si>
  <si>
    <t>Karakteristik</t>
  </si>
  <si>
    <t>RATA-RATA IKM PER UNSUR</t>
  </si>
  <si>
    <t xml:space="preserve">Nilai IKM setelah dikonversi  </t>
  </si>
  <si>
    <t>Nama</t>
  </si>
  <si>
    <t>NIP</t>
  </si>
  <si>
    <t>DATA UNIT PELAYANAN</t>
  </si>
  <si>
    <t>Unit Pelayanan</t>
  </si>
  <si>
    <t>Jenis Pelayanan</t>
  </si>
  <si>
    <t>Umur</t>
  </si>
  <si>
    <t>1. &lt; 20 thn</t>
  </si>
  <si>
    <t>4. 40 - 49 thn</t>
  </si>
  <si>
    <t>5. &gt; 50 thn</t>
  </si>
  <si>
    <t>Jenis Kelamin</t>
  </si>
  <si>
    <t>Pendidikan Terakhir</t>
  </si>
  <si>
    <t>Pekerjaan Utama</t>
  </si>
  <si>
    <t>No. Urut</t>
  </si>
  <si>
    <t>U1</t>
  </si>
  <si>
    <t>U2</t>
  </si>
  <si>
    <t>U3</t>
  </si>
  <si>
    <t>U4</t>
  </si>
  <si>
    <t>U5</t>
  </si>
  <si>
    <t>U6</t>
  </si>
  <si>
    <t>U7</t>
  </si>
  <si>
    <t>U8</t>
  </si>
  <si>
    <t>U9</t>
  </si>
  <si>
    <t>Kelompok Umur</t>
  </si>
  <si>
    <t>Persentase</t>
  </si>
  <si>
    <t>Laki-laki</t>
  </si>
  <si>
    <t>Perempuan</t>
  </si>
  <si>
    <t>&lt; 20 th</t>
  </si>
  <si>
    <t>20 - 29 th</t>
  </si>
  <si>
    <t>30 - 39 th</t>
  </si>
  <si>
    <t>40 - 49 th</t>
  </si>
  <si>
    <t>&gt; 50 th</t>
  </si>
  <si>
    <t>Pendidikan</t>
  </si>
  <si>
    <t>SD kebawah</t>
  </si>
  <si>
    <t>SMP</t>
  </si>
  <si>
    <t>SMA</t>
  </si>
  <si>
    <t>Diploma</t>
  </si>
  <si>
    <t>S-1</t>
  </si>
  <si>
    <t>S-2 keatas</t>
  </si>
  <si>
    <t>PNS/TNI/Polri</t>
  </si>
  <si>
    <t>Pegawai Swasta</t>
  </si>
  <si>
    <t>Wiraswasta/Usahawan</t>
  </si>
  <si>
    <t>Pelajar/Mahasiswa</t>
  </si>
  <si>
    <t>Lainnya</t>
  </si>
  <si>
    <t>No.</t>
  </si>
  <si>
    <t>Unsur Pelayanan</t>
  </si>
  <si>
    <t>Nilai Unsur Pelayanan</t>
  </si>
  <si>
    <t>Prosedur pelayanan</t>
  </si>
  <si>
    <t>Persyaratan pelayanan</t>
  </si>
  <si>
    <t>Rata-rata Tertimbang</t>
  </si>
  <si>
    <t>TOTAL</t>
  </si>
  <si>
    <t>Kesimpulan :</t>
  </si>
  <si>
    <t xml:space="preserve">Mutu pelayanan </t>
  </si>
  <si>
    <t>=</t>
  </si>
  <si>
    <t xml:space="preserve">Kinerja Unit Pelayanan </t>
  </si>
  <si>
    <t>Suku Bangsa</t>
  </si>
  <si>
    <t>1. Jawa</t>
  </si>
  <si>
    <t>2. Madura</t>
  </si>
  <si>
    <t>3. Sunda</t>
  </si>
  <si>
    <t>4. Batak</t>
  </si>
  <si>
    <t>5. Tionghoa</t>
  </si>
  <si>
    <t>6. Lainnya</t>
  </si>
  <si>
    <t>Jawa</t>
  </si>
  <si>
    <t>Madura</t>
  </si>
  <si>
    <t>Sunda</t>
  </si>
  <si>
    <t>Batak</t>
  </si>
  <si>
    <t>Tionghoa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</si>
  <si>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</si>
  <si>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</si>
  <si>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</si>
  <si>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</si>
  <si>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</si>
  <si>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</si>
  <si>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</si>
  <si>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</si>
  <si>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</si>
  <si>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</si>
  <si>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</si>
  <si>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</si>
  <si>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</si>
  <si>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</si>
  <si>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</si>
  <si>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</si>
  <si>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</si>
  <si>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</si>
  <si>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</si>
  <si>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</si>
  <si>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</si>
  <si>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</si>
  <si>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</si>
  <si>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</si>
  <si>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</si>
  <si>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</si>
  <si>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</si>
  <si>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</si>
  <si>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</si>
  <si>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</si>
  <si>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</si>
  <si>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</si>
  <si>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</si>
  <si>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</si>
  <si>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</si>
  <si>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</si>
  <si>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</si>
  <si>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</si>
  <si>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</si>
  <si>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</si>
  <si>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</si>
  <si>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</si>
  <si>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</si>
  <si>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</si>
  <si>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</si>
  <si>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</si>
  <si>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</si>
  <si>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</si>
  <si>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</si>
  <si>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</si>
  <si>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</si>
  <si>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</si>
  <si>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</si>
  <si>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</si>
  <si>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</si>
  <si>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</si>
  <si>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</si>
  <si>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</si>
  <si>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</si>
  <si>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</si>
  <si>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</si>
  <si>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</si>
  <si>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</si>
  <si>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</si>
  <si>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</si>
  <si>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</si>
  <si>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</si>
  <si>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</si>
  <si>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</si>
  <si>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</si>
  <si>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</si>
  <si>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</si>
  <si>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</si>
  <si>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</si>
  <si>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</si>
  <si>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</si>
  <si>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</si>
  <si>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</si>
  <si>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</si>
  <si>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</si>
  <si>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</si>
  <si>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</si>
  <si>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</si>
  <si>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</si>
  <si>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</si>
  <si>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</si>
  <si>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</si>
  <si>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</si>
  <si>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</si>
  <si>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</si>
  <si>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</si>
  <si>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</si>
  <si>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</si>
  <si>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</si>
  <si>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</si>
  <si>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</si>
  <si>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</si>
  <si>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</si>
  <si>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</si>
  <si>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</si>
  <si>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HASIL PENGOLAHAN DATA SKM</t>
  </si>
  <si>
    <t>Lampiran 2</t>
  </si>
  <si>
    <t>NILAI UNSUR PELAYANAN</t>
  </si>
  <si>
    <t>Lampiran 4</t>
  </si>
  <si>
    <t xml:space="preserve"> </t>
  </si>
  <si>
    <t>Kecepatan Waktu Pelayanan</t>
  </si>
  <si>
    <t>Kewajaran Biaya</t>
  </si>
  <si>
    <t>Kesesuaian Produk Layanan</t>
  </si>
  <si>
    <t>Kompetensi/Kemampuan Petugas</t>
  </si>
  <si>
    <t>Kesopanan dan Keramahan Petugas</t>
  </si>
  <si>
    <t>Kualitas Sarana dan Prasarana</t>
  </si>
  <si>
    <t>Penanganana Pengaduan</t>
  </si>
  <si>
    <t>1. KK</t>
  </si>
  <si>
    <t>2. surat waris</t>
  </si>
  <si>
    <t>3. SKTM</t>
  </si>
  <si>
    <t>KABUPATEN LUMAJANG</t>
  </si>
  <si>
    <t>NILAI IKM</t>
  </si>
  <si>
    <t>RESPONDEN</t>
  </si>
  <si>
    <t>JUMLAH</t>
  </si>
  <si>
    <t>JENIS KELAMIN</t>
  </si>
  <si>
    <t>L</t>
  </si>
  <si>
    <t>P</t>
  </si>
  <si>
    <t>PENDIDIKAN</t>
  </si>
  <si>
    <t>SD</t>
  </si>
  <si>
    <t>DIII</t>
  </si>
  <si>
    <t>S1</t>
  </si>
  <si>
    <t>S2</t>
  </si>
  <si>
    <t xml:space="preserve">PERIODE SURVEI </t>
  </si>
  <si>
    <t>TERIMA KASIH ATAS PENILAIAN YANG ANDA BERIKAN MASUKAN ANDA SANGAT BERMANFAAT UNTUK KEMAJUAN UNIT KAMI AGAR TERUS MEMPERBAIKI DAN MENINGKATKAN KUALITAS PELAYANAN BAGI MASYARAKAT</t>
  </si>
  <si>
    <t>NAMA LAYANAN : PERIJINAN DAN NON PERIJINAN</t>
  </si>
  <si>
    <t>4. santunan kematian</t>
  </si>
  <si>
    <t>5. surat keterangan</t>
  </si>
  <si>
    <t>6. surat pindah</t>
  </si>
  <si>
    <t>7. IUMK</t>
  </si>
  <si>
    <t>8. pindah domisili</t>
  </si>
  <si>
    <t>9. SK beda nama</t>
  </si>
  <si>
    <t>10. Rek IMB</t>
  </si>
  <si>
    <t>11. SK domisili</t>
  </si>
  <si>
    <t>12. SKKB</t>
  </si>
  <si>
    <t>13. surat domisili</t>
  </si>
  <si>
    <t>PERIODE TAHUN 2021</t>
  </si>
  <si>
    <t>Bulan Juli s.d Desember 2021</t>
  </si>
  <si>
    <t>INDEKS KEPUASAN MASYARAKAT (IKM) SEMESTER II</t>
  </si>
  <si>
    <t>Pertanyaan</t>
  </si>
  <si>
    <t>Jumlah Nilai</t>
  </si>
  <si>
    <t>Jumlah RTMK</t>
  </si>
  <si>
    <t>Kuisioner</t>
  </si>
  <si>
    <t>Persyaratan</t>
  </si>
  <si>
    <t xml:space="preserve">Kesesuaian syarat dengan jenis </t>
  </si>
  <si>
    <t>pelayanan</t>
  </si>
  <si>
    <t>Kesesuaian syarat yang terpublikasi</t>
  </si>
  <si>
    <t>dengan syarat yang diminta petugas</t>
  </si>
  <si>
    <t>-</t>
  </si>
  <si>
    <t>Sistem, Mekanisme dan</t>
  </si>
  <si>
    <t>Prosedur</t>
  </si>
  <si>
    <t>Kemudahan prosedur / tata cara</t>
  </si>
  <si>
    <t>Ketepatan waktu selesainya pelayanan</t>
  </si>
  <si>
    <t>sesuai dengan janji yang tertulis /</t>
  </si>
  <si>
    <t>terpublikasi terpahami</t>
  </si>
  <si>
    <t>Waktu Penyelesaian</t>
  </si>
  <si>
    <t>Biaya / Tarif</t>
  </si>
  <si>
    <t>Kesesuaian biaya / tarif dengan yang</t>
  </si>
  <si>
    <t>tertulis / terpublikasi terpahami</t>
  </si>
  <si>
    <t>Mahal murahnya biaya/tarif pelayanan</t>
  </si>
  <si>
    <t>4.00</t>
  </si>
  <si>
    <t>Kecepatan selesainya pelayanan</t>
  </si>
  <si>
    <t>Produk Spesifikasi Jenis</t>
  </si>
  <si>
    <t>Kesesuaian produk yang diterima dengan</t>
  </si>
  <si>
    <t>janji produk yang diberikan/terpublikasi/</t>
  </si>
  <si>
    <t>terpahami</t>
  </si>
  <si>
    <t>Kompetensi Pelaksana</t>
  </si>
  <si>
    <t>Kemampuan petugas dalam melayani</t>
  </si>
  <si>
    <t>Perilaku Pelaksana</t>
  </si>
  <si>
    <t>Sikap perilaku petugas</t>
  </si>
  <si>
    <t>Sarana &amp; Prasarana</t>
  </si>
  <si>
    <t>Kualitas sarpras (sarana dan prasarana)</t>
  </si>
  <si>
    <t>Kuantitas sarpras (sarana dan prasarana)</t>
  </si>
  <si>
    <t xml:space="preserve">Penanganan Pengaduan, </t>
  </si>
  <si>
    <t>Saran dan Masukan</t>
  </si>
  <si>
    <t>Kecepatan respon terhadap keluhan/</t>
  </si>
  <si>
    <t>pengaduan</t>
  </si>
  <si>
    <t>Ketepatan penanganan pengaduan</t>
  </si>
  <si>
    <t>Nilai hasil Survei</t>
  </si>
  <si>
    <t>UNTUK PERIODE SURVEI KEPUASAN MASYARAKAT SEMESTER II TAHUN 2021</t>
  </si>
  <si>
    <t>Keterangan :</t>
  </si>
  <si>
    <t>1. Jumlah nilai (kolom 4) = berasal dari nilai cakupan pertanyaan dengan jenis jawaban a=1, b=2, c=3</t>
  </si>
  <si>
    <t xml:space="preserve">                                       dan d=4 sebanyak responden (r)</t>
  </si>
  <si>
    <t>2. Jumlah RTMK (kolom 5) = jumlah responden yang tidak menjawab/mengisi pertanyaan kuisioner</t>
  </si>
  <si>
    <t>3. Nilai unsur pelayanan (kolom 6) = jumlah nilai dibagi (.) jumlah responden</t>
  </si>
  <si>
    <t>REKAPITULASI LAIN - LAIN :</t>
  </si>
  <si>
    <t>1. Perkiraan Jumlah Populasi : 100</t>
  </si>
  <si>
    <t>2. Jumlah Responden ; 100</t>
  </si>
  <si>
    <t>3. Usia Responden Terbanyak : 34</t>
  </si>
  <si>
    <t>4. Pendidikan Terakhir Responden Terbanyak : 49</t>
  </si>
  <si>
    <t>5. Jenis Kelamin Responden Terbanyak : 53</t>
  </si>
  <si>
    <t>6. Pekerjaan Responden Terbanyak Lain - lain : 24</t>
  </si>
  <si>
    <t>7. Jenis / bentuk / ruang lingkup pelayanan dilaksanakan :</t>
  </si>
  <si>
    <t xml:space="preserve">    1. KK</t>
  </si>
  <si>
    <t xml:space="preserve">    2. Surat Waris</t>
  </si>
  <si>
    <t xml:space="preserve">    3. SKTM</t>
  </si>
  <si>
    <t xml:space="preserve">    4. Santunan Kematian</t>
  </si>
  <si>
    <t xml:space="preserve">    5. Surat Keterangan</t>
  </si>
  <si>
    <t xml:space="preserve">    6. Surat Pindah</t>
  </si>
  <si>
    <t xml:space="preserve">    7. IUMK</t>
  </si>
  <si>
    <t xml:space="preserve">    8. Pindah Domisili</t>
  </si>
  <si>
    <t xml:space="preserve">    9. SK Beda Nama</t>
  </si>
  <si>
    <t xml:space="preserve">   10. Rek. IMB</t>
  </si>
  <si>
    <t xml:space="preserve">   12. SKKB</t>
  </si>
  <si>
    <t xml:space="preserve">   11. SK Domisili</t>
  </si>
  <si>
    <t>8. Dari Jenis / bentuk / ruang lingkup pelayanan sebagaimana angka 7 , yang terbanyak menimbulkan</t>
  </si>
  <si>
    <t>9. Dari unsur pelayanan yang paling banyak terdapat ketidakpuasan pada unsur mana ? Nihil</t>
  </si>
  <si>
    <t xml:space="preserve">    ketidakpuasan pelayanan apa ? Nihil</t>
  </si>
  <si>
    <t>Pelayanan</t>
  </si>
  <si>
    <t xml:space="preserve">Nilai Unsur </t>
  </si>
  <si>
    <t>Lumajang, 20 Januari 2022</t>
  </si>
  <si>
    <t>LURAH JOGOYUDAN</t>
  </si>
  <si>
    <t>J A M I L</t>
  </si>
  <si>
    <t>NIP. 19640225 198603 1 011</t>
  </si>
  <si>
    <t>REKAPITULASI NILAI HASIL SURVEI KEPUASAN MASYARAKAT KELURAHAN JOGOYUDAN</t>
  </si>
  <si>
    <t>KELURAHAN JOGOYUDAN KECAMATAN LUMAJANG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</si>
</sst>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1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u/>
      <sz val="14"/>
      <name val="Arial"/>
      <family val="2"/>
    </font>
    <font>
      <u/>
      <sz val="14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</font>
    <font>
      <b/>
      <sz val="6"/>
      <name val="Arial"/>
      <family val="2"/>
    </font>
    <font>
      <sz val="12"/>
      <name val="Arial"/>
      <family val="2"/>
    </font>
    <font>
      <b/>
      <sz val="72"/>
      <name val="Arial"/>
      <family val="2"/>
    </font>
    <font>
      <b/>
      <u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1">
    <xf numFmtId="0" fontId="0" fillId="0" borderId="0" xfId="0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Fill="1" applyBorder="1" applyAlignment="1">
      <alignment horizontal="left"/>
    </xf>
    <xf numFmtId="0" fontId="0" fillId="0" borderId="1" xfId="0" applyBorder="1"/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justify"/>
    </xf>
    <xf numFmtId="0" fontId="0" fillId="2" borderId="1" xfId="0" applyFill="1" applyBorder="1" applyAlignment="1">
      <alignment horizontal="center"/>
    </xf>
    <xf numFmtId="0" fontId="4" fillId="0" borderId="0" xfId="0" applyFont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49" fontId="11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10" fontId="4" fillId="2" borderId="1" xfId="1" applyNumberFormat="1" applyFont="1" applyFill="1" applyBorder="1" applyAlignment="1">
      <alignment horizontal="center"/>
    </xf>
    <xf numFmtId="10" fontId="4" fillId="2" borderId="1" xfId="1" applyNumberFormat="1" applyFont="1" applyFill="1" applyBorder="1" applyAlignment="1">
      <alignment horizontal="right"/>
    </xf>
    <xf numFmtId="2" fontId="3" fillId="0" borderId="6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justify"/>
    </xf>
    <xf numFmtId="0" fontId="0" fillId="0" borderId="0" xfId="0" applyFill="1"/>
    <xf numFmtId="0" fontId="0" fillId="0" borderId="0" xfId="0" applyFill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/>
    </xf>
    <xf numFmtId="10" fontId="1" fillId="2" borderId="1" xfId="1" applyNumberFormat="1" applyFill="1" applyBorder="1" applyAlignment="1">
      <alignment horizontal="right"/>
    </xf>
    <xf numFmtId="10" fontId="1" fillId="0" borderId="10" xfId="1" applyNumberFormat="1" applyBorder="1" applyAlignment="1">
      <alignment horizontal="center" vertical="center"/>
    </xf>
    <xf numFmtId="10" fontId="1" fillId="0" borderId="1" xfId="1" applyNumberFormat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2" fontId="5" fillId="2" borderId="1" xfId="0" applyNumberFormat="1" applyFont="1" applyFill="1" applyBorder="1"/>
    <xf numFmtId="0" fontId="4" fillId="3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0" fontId="4" fillId="5" borderId="0" xfId="1" applyNumberFormat="1" applyFont="1" applyFill="1" applyBorder="1" applyAlignment="1">
      <alignment horizontal="right"/>
    </xf>
    <xf numFmtId="10" fontId="0" fillId="0" borderId="1" xfId="0" applyNumberFormat="1" applyBorder="1"/>
    <xf numFmtId="0" fontId="1" fillId="0" borderId="1" xfId="0" applyFont="1" applyBorder="1" applyAlignment="1">
      <alignment wrapText="1"/>
    </xf>
    <xf numFmtId="0" fontId="13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6" xfId="0" applyBorder="1"/>
    <xf numFmtId="0" fontId="1" fillId="0" borderId="14" xfId="0" applyFont="1" applyBorder="1"/>
    <xf numFmtId="0" fontId="1" fillId="0" borderId="0" xfId="0" applyFont="1" applyBorder="1"/>
    <xf numFmtId="0" fontId="1" fillId="0" borderId="0" xfId="0" applyFont="1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7" borderId="0" xfId="0" applyFill="1"/>
    <xf numFmtId="0" fontId="0" fillId="0" borderId="15" xfId="0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8" borderId="0" xfId="0" applyFill="1"/>
    <xf numFmtId="0" fontId="0" fillId="8" borderId="1" xfId="0" applyFill="1" applyBorder="1" applyAlignment="1">
      <alignment horizontal="center"/>
    </xf>
    <xf numFmtId="49" fontId="11" fillId="8" borderId="1" xfId="0" applyNumberFormat="1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5" fillId="0" borderId="1" xfId="0" applyNumberFormat="1" applyFont="1" applyFill="1" applyBorder="1"/>
    <xf numFmtId="0" fontId="4" fillId="0" borderId="0" xfId="0" applyFont="1" applyFill="1"/>
    <xf numFmtId="0" fontId="9" fillId="0" borderId="0" xfId="0" applyFont="1" applyAlignment="1">
      <alignment vertical="center"/>
    </xf>
    <xf numFmtId="2" fontId="4" fillId="0" borderId="0" xfId="0" applyNumberFormat="1" applyFont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4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/>
    <xf numFmtId="0" fontId="14" fillId="0" borderId="4" xfId="0" applyFont="1" applyBorder="1"/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/>
    <xf numFmtId="0" fontId="7" fillId="0" borderId="0" xfId="0" applyFont="1"/>
    <xf numFmtId="0" fontId="4" fillId="2" borderId="0" xfId="0" applyFont="1" applyFill="1" applyAlignment="1">
      <alignment horizontal="center" vertical="center"/>
    </xf>
    <xf numFmtId="2" fontId="4" fillId="2" borderId="0" xfId="0" applyNumberFormat="1" applyFont="1" applyFill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7" borderId="0" xfId="0" applyFont="1" applyFill="1" applyAlignment="1">
      <alignment horizontal="center"/>
    </xf>
    <xf numFmtId="0" fontId="3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6" fillId="4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2" fontId="4" fillId="7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0" borderId="12" xfId="0" applyNumberFormat="1" applyFont="1" applyBorder="1" applyAlignment="1">
      <alignment horizontal="center" vertical="center"/>
    </xf>
    <xf numFmtId="2" fontId="15" fillId="0" borderId="13" xfId="0" applyNumberFormat="1" applyFont="1" applyBorder="1" applyAlignment="1">
      <alignment horizontal="center" vertical="center"/>
    </xf>
    <xf numFmtId="2" fontId="15" fillId="0" borderId="14" xfId="0" applyNumberFormat="1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/>
    </xf>
    <xf numFmtId="2" fontId="15" fillId="0" borderId="17" xfId="0" applyNumberFormat="1" applyFont="1" applyBorder="1" applyAlignment="1">
      <alignment horizontal="center" vertical="center"/>
    </xf>
    <xf numFmtId="2" fontId="15" fillId="0" borderId="18" xfId="0" applyNumberFormat="1" applyFont="1" applyBorder="1" applyAlignment="1">
      <alignment horizontal="center" vertical="center"/>
    </xf>
    <xf numFmtId="2" fontId="15" fillId="0" borderId="19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ID"/>
              <a:t>Grafik Nilai Rata-Rata Unsur Pelayanan</a:t>
            </a:r>
          </a:p>
        </c:rich>
      </c:tx>
      <c:layout>
        <c:manualLayout>
          <c:xMode val="edge"/>
          <c:yMode val="edge"/>
          <c:x val="0.26116882567098465"/>
          <c:y val="3.14607403046581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8659858683450593"/>
          <c:y val="0.13483160861965482"/>
          <c:w val="0.56872947663209539"/>
          <c:h val="0.7191019126381590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27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'CONTOH-TAMPILAN'!$B$62:$B$70</c:f>
              <c:strCache>
                <c:ptCount val="9"/>
                <c:pt idx="0">
                  <c:v>Penanganana Pengaduan</c:v>
                </c:pt>
                <c:pt idx="1">
                  <c:v>Kualitas Sarana dan Prasarana</c:v>
                </c:pt>
                <c:pt idx="2">
                  <c:v>Kesopanan dan Keramahan Petugas</c:v>
                </c:pt>
                <c:pt idx="3">
                  <c:v>Kompetensi/Kemampuan Petugas</c:v>
                </c:pt>
                <c:pt idx="4">
                  <c:v>Kesesuaian Produk Layanan</c:v>
                </c:pt>
                <c:pt idx="5">
                  <c:v>Kewajaran Biaya</c:v>
                </c:pt>
                <c:pt idx="6">
                  <c:v>Kecepatan Waktu Pelayanan</c:v>
                </c:pt>
                <c:pt idx="7">
                  <c:v>Prosedur pelayanan</c:v>
                </c:pt>
                <c:pt idx="8">
                  <c:v>Persyaratan pelayanan</c:v>
                </c:pt>
              </c:strCache>
            </c:strRef>
          </c:cat>
          <c:val>
            <c:numRef>
              <c:f>'CONTOH-TAMPILAN'!$C$62:$C$70</c:f>
              <c:numCache>
                <c:formatCode>0.00</c:formatCode>
                <c:ptCount val="9"/>
                <c:pt idx="0">
                  <c:v>3.03</c:v>
                </c:pt>
                <c:pt idx="1">
                  <c:v>3.24</c:v>
                </c:pt>
                <c:pt idx="2">
                  <c:v>3.24</c:v>
                </c:pt>
                <c:pt idx="3">
                  <c:v>3.24</c:v>
                </c:pt>
                <c:pt idx="4">
                  <c:v>3.24</c:v>
                </c:pt>
                <c:pt idx="5">
                  <c:v>3.71</c:v>
                </c:pt>
                <c:pt idx="6">
                  <c:v>3.11</c:v>
                </c:pt>
                <c:pt idx="7">
                  <c:v>3.08</c:v>
                </c:pt>
                <c:pt idx="8">
                  <c:v>3.27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04-4B8C-8AD1-6C0F52C27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092480"/>
        <c:axId val="217094400"/>
      </c:barChart>
      <c:catAx>
        <c:axId val="2170924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ID"/>
                  <a:t>Nilai Rata-rata</a:t>
                </a:r>
              </a:p>
            </c:rich>
          </c:tx>
          <c:layout>
            <c:manualLayout>
              <c:xMode val="edge"/>
              <c:yMode val="edge"/>
              <c:x val="2.7491321649309966E-2"/>
              <c:y val="0.388764441827949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d-ID"/>
          </a:p>
        </c:txPr>
        <c:crossAx val="217094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7094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ID"/>
                  <a:t>Unsur Pelayanan</a:t>
                </a:r>
              </a:p>
            </c:rich>
          </c:tx>
          <c:layout>
            <c:manualLayout>
              <c:xMode val="edge"/>
              <c:yMode val="edge"/>
              <c:x val="0.5738840911015155"/>
              <c:y val="0.9146076483430225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d-ID"/>
          </a:p>
        </c:txPr>
        <c:crossAx val="21709248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d-ID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56</xdr:row>
      <xdr:rowOff>180975</xdr:rowOff>
    </xdr:from>
    <xdr:to>
      <xdr:col>4</xdr:col>
      <xdr:colOff>247650</xdr:colOff>
      <xdr:row>78</xdr:row>
      <xdr:rowOff>66675</xdr:rowOff>
    </xdr:to>
    <xdr:graphicFrame macro="">
      <xdr:nvGraphicFramePr>
        <xdr:cNvPr id="1063" name="Chart 1">
          <a:extLst>
            <a:ext uri="{FF2B5EF4-FFF2-40B4-BE49-F238E27FC236}">
              <a16:creationId xmlns="" xmlns:a16="http://schemas.microsoft.com/office/drawing/2014/main" id="{31BB7DF4-AA2C-46D3-A8DD-91AEF9003C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SKM%20SEMESTER%20II%20TAHUN%202019\IKM%20KEL%20KEPUHARJO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OH-INPUT"/>
      <sheetName val="input nilai"/>
      <sheetName val="input data responden"/>
      <sheetName val="CONTOH-TAMPILAN"/>
      <sheetName val="HASIL SURVEI"/>
    </sheetNames>
    <sheetDataSet>
      <sheetData sheetId="0">
        <row r="71">
          <cell r="E71">
            <v>32</v>
          </cell>
          <cell r="F71" t="str">
            <v>3</v>
          </cell>
          <cell r="G71">
            <v>1</v>
          </cell>
          <cell r="H71">
            <v>3</v>
          </cell>
          <cell r="I71">
            <v>2</v>
          </cell>
          <cell r="J71">
            <v>1</v>
          </cell>
          <cell r="K71">
            <v>1</v>
          </cell>
        </row>
        <row r="72">
          <cell r="E72">
            <v>40</v>
          </cell>
          <cell r="F72" t="str">
            <v>4</v>
          </cell>
          <cell r="G72">
            <v>1</v>
          </cell>
          <cell r="H72">
            <v>3</v>
          </cell>
          <cell r="I72">
            <v>3</v>
          </cell>
          <cell r="J72">
            <v>1</v>
          </cell>
          <cell r="K72">
            <v>1</v>
          </cell>
        </row>
        <row r="73">
          <cell r="E73">
            <v>35</v>
          </cell>
          <cell r="F73" t="str">
            <v>3</v>
          </cell>
          <cell r="G73">
            <v>2</v>
          </cell>
          <cell r="H73">
            <v>3</v>
          </cell>
          <cell r="I73">
            <v>2</v>
          </cell>
          <cell r="J73">
            <v>1</v>
          </cell>
          <cell r="K73">
            <v>1</v>
          </cell>
        </row>
        <row r="74">
          <cell r="E74">
            <v>20</v>
          </cell>
          <cell r="F74">
            <v>3</v>
          </cell>
          <cell r="G74">
            <v>1</v>
          </cell>
          <cell r="H74">
            <v>4</v>
          </cell>
          <cell r="I74">
            <v>3</v>
          </cell>
          <cell r="J74">
            <v>1</v>
          </cell>
          <cell r="K74">
            <v>1</v>
          </cell>
        </row>
        <row r="75">
          <cell r="E75">
            <v>45</v>
          </cell>
          <cell r="F75" t="str">
            <v>4</v>
          </cell>
          <cell r="G75">
            <v>1</v>
          </cell>
          <cell r="H75">
            <v>3</v>
          </cell>
          <cell r="I75">
            <v>2</v>
          </cell>
          <cell r="J75">
            <v>1</v>
          </cell>
          <cell r="K75">
            <v>1</v>
          </cell>
        </row>
        <row r="76">
          <cell r="E76">
            <v>43</v>
          </cell>
          <cell r="F76" t="str">
            <v>4</v>
          </cell>
          <cell r="G76">
            <v>2</v>
          </cell>
          <cell r="H76">
            <v>2</v>
          </cell>
          <cell r="I76">
            <v>3</v>
          </cell>
          <cell r="J76">
            <v>1</v>
          </cell>
          <cell r="K76">
            <v>1</v>
          </cell>
        </row>
        <row r="77">
          <cell r="E77">
            <v>25</v>
          </cell>
          <cell r="F77" t="str">
            <v>2</v>
          </cell>
          <cell r="G77">
            <v>2</v>
          </cell>
          <cell r="H77">
            <v>5</v>
          </cell>
          <cell r="I77">
            <v>1</v>
          </cell>
          <cell r="J77">
            <v>1</v>
          </cell>
          <cell r="K77">
            <v>1</v>
          </cell>
        </row>
        <row r="78">
          <cell r="E78">
            <v>30</v>
          </cell>
          <cell r="F78" t="str">
            <v>3</v>
          </cell>
          <cell r="G78">
            <v>1</v>
          </cell>
          <cell r="H78">
            <v>4</v>
          </cell>
          <cell r="I78">
            <v>3</v>
          </cell>
          <cell r="J78">
            <v>1</v>
          </cell>
          <cell r="K78">
            <v>1</v>
          </cell>
        </row>
        <row r="79">
          <cell r="E79">
            <v>42</v>
          </cell>
          <cell r="F79" t="str">
            <v>4</v>
          </cell>
          <cell r="G79">
            <v>2</v>
          </cell>
          <cell r="H79">
            <v>3</v>
          </cell>
          <cell r="I79">
            <v>2</v>
          </cell>
          <cell r="J79">
            <v>1</v>
          </cell>
          <cell r="K79">
            <v>1</v>
          </cell>
        </row>
        <row r="80">
          <cell r="E80">
            <v>30</v>
          </cell>
          <cell r="F80" t="str">
            <v>3</v>
          </cell>
          <cell r="G80">
            <v>1</v>
          </cell>
          <cell r="H80">
            <v>3</v>
          </cell>
          <cell r="I80">
            <v>4</v>
          </cell>
          <cell r="J80">
            <v>1</v>
          </cell>
          <cell r="K80">
            <v>1</v>
          </cell>
        </row>
        <row r="81">
          <cell r="E81">
            <v>27</v>
          </cell>
          <cell r="F81" t="str">
            <v>2</v>
          </cell>
          <cell r="G81">
            <v>2</v>
          </cell>
          <cell r="H81">
            <v>3</v>
          </cell>
          <cell r="I81">
            <v>5</v>
          </cell>
          <cell r="J81">
            <v>1</v>
          </cell>
          <cell r="K81">
            <v>1</v>
          </cell>
        </row>
        <row r="82">
          <cell r="E82">
            <v>29</v>
          </cell>
          <cell r="F82" t="str">
            <v>2</v>
          </cell>
          <cell r="G82">
            <v>1</v>
          </cell>
          <cell r="H82">
            <v>2</v>
          </cell>
          <cell r="I82">
            <v>1</v>
          </cell>
          <cell r="J82">
            <v>1</v>
          </cell>
          <cell r="K82">
            <v>1</v>
          </cell>
        </row>
        <row r="83">
          <cell r="E83">
            <v>30</v>
          </cell>
          <cell r="F83" t="str">
            <v>3</v>
          </cell>
          <cell r="G83">
            <v>2</v>
          </cell>
          <cell r="H83">
            <v>3</v>
          </cell>
          <cell r="I83">
            <v>2</v>
          </cell>
          <cell r="J83">
            <v>1</v>
          </cell>
          <cell r="K83">
            <v>1</v>
          </cell>
        </row>
        <row r="84">
          <cell r="E84">
            <v>44</v>
          </cell>
          <cell r="F84" t="str">
            <v>4</v>
          </cell>
          <cell r="G84">
            <v>1</v>
          </cell>
          <cell r="H84">
            <v>3</v>
          </cell>
          <cell r="I84">
            <v>3</v>
          </cell>
          <cell r="J84">
            <v>1</v>
          </cell>
          <cell r="K84">
            <v>1</v>
          </cell>
        </row>
        <row r="85">
          <cell r="E85">
            <v>25</v>
          </cell>
          <cell r="F85" t="str">
            <v>2</v>
          </cell>
          <cell r="G85">
            <v>2</v>
          </cell>
          <cell r="H85">
            <v>2</v>
          </cell>
          <cell r="I85">
            <v>4</v>
          </cell>
          <cell r="J85">
            <v>1</v>
          </cell>
          <cell r="K85">
            <v>1</v>
          </cell>
        </row>
        <row r="86">
          <cell r="E86">
            <v>23</v>
          </cell>
          <cell r="F86" t="str">
            <v>2</v>
          </cell>
          <cell r="G86">
            <v>1</v>
          </cell>
          <cell r="H86">
            <v>2</v>
          </cell>
          <cell r="I86">
            <v>3</v>
          </cell>
          <cell r="J86">
            <v>1</v>
          </cell>
          <cell r="K86">
            <v>1</v>
          </cell>
        </row>
        <row r="87">
          <cell r="E87">
            <v>22</v>
          </cell>
          <cell r="F87" t="str">
            <v>2</v>
          </cell>
          <cell r="G87">
            <v>2</v>
          </cell>
          <cell r="H87">
            <v>4</v>
          </cell>
          <cell r="I87">
            <v>4</v>
          </cell>
          <cell r="J87">
            <v>1</v>
          </cell>
          <cell r="K87">
            <v>1</v>
          </cell>
        </row>
        <row r="88">
          <cell r="E88">
            <v>24</v>
          </cell>
          <cell r="F88" t="str">
            <v>2</v>
          </cell>
          <cell r="G88">
            <v>2</v>
          </cell>
          <cell r="H88">
            <v>4</v>
          </cell>
          <cell r="I88">
            <v>5</v>
          </cell>
          <cell r="J88">
            <v>1</v>
          </cell>
          <cell r="K88">
            <v>1</v>
          </cell>
        </row>
        <row r="89">
          <cell r="E89">
            <v>21</v>
          </cell>
          <cell r="F89" t="str">
            <v>2</v>
          </cell>
          <cell r="G89">
            <v>1</v>
          </cell>
          <cell r="H89">
            <v>4</v>
          </cell>
          <cell r="I89">
            <v>2</v>
          </cell>
          <cell r="J89">
            <v>1</v>
          </cell>
          <cell r="K89">
            <v>1</v>
          </cell>
        </row>
        <row r="90">
          <cell r="E90">
            <v>30</v>
          </cell>
          <cell r="F90" t="str">
            <v>3</v>
          </cell>
          <cell r="G90">
            <v>1</v>
          </cell>
          <cell r="H90">
            <v>3</v>
          </cell>
          <cell r="I90">
            <v>3</v>
          </cell>
          <cell r="J90">
            <v>1</v>
          </cell>
          <cell r="K90">
            <v>1</v>
          </cell>
        </row>
        <row r="91">
          <cell r="E91">
            <v>36</v>
          </cell>
          <cell r="F91" t="str">
            <v>3</v>
          </cell>
          <cell r="G91">
            <v>2</v>
          </cell>
          <cell r="H91">
            <v>2</v>
          </cell>
          <cell r="I91">
            <v>2</v>
          </cell>
          <cell r="J91">
            <v>1</v>
          </cell>
          <cell r="K91">
            <v>1</v>
          </cell>
        </row>
        <row r="92">
          <cell r="E92">
            <v>50</v>
          </cell>
          <cell r="F92" t="str">
            <v>5</v>
          </cell>
          <cell r="G92">
            <v>1</v>
          </cell>
          <cell r="H92">
            <v>3</v>
          </cell>
          <cell r="I92">
            <v>3</v>
          </cell>
          <cell r="J92">
            <v>1</v>
          </cell>
          <cell r="K92">
            <v>1</v>
          </cell>
        </row>
        <row r="93">
          <cell r="E93">
            <v>33</v>
          </cell>
          <cell r="F93" t="str">
            <v>3</v>
          </cell>
          <cell r="G93">
            <v>2</v>
          </cell>
          <cell r="H93">
            <v>2</v>
          </cell>
          <cell r="I93">
            <v>2</v>
          </cell>
          <cell r="J93">
            <v>1</v>
          </cell>
          <cell r="K93">
            <v>1</v>
          </cell>
        </row>
        <row r="94">
          <cell r="E94">
            <v>56</v>
          </cell>
          <cell r="F94" t="str">
            <v>5</v>
          </cell>
          <cell r="G94">
            <v>1</v>
          </cell>
          <cell r="H94">
            <v>3</v>
          </cell>
          <cell r="I94">
            <v>3</v>
          </cell>
          <cell r="J94">
            <v>1</v>
          </cell>
          <cell r="K94">
            <v>1</v>
          </cell>
        </row>
        <row r="95">
          <cell r="E95">
            <v>60</v>
          </cell>
          <cell r="F95" t="str">
            <v>5</v>
          </cell>
          <cell r="G95">
            <v>2</v>
          </cell>
          <cell r="H95">
            <v>2</v>
          </cell>
          <cell r="I95">
            <v>1</v>
          </cell>
          <cell r="J95">
            <v>1</v>
          </cell>
          <cell r="K95">
            <v>1</v>
          </cell>
        </row>
        <row r="96">
          <cell r="E96">
            <v>45</v>
          </cell>
          <cell r="F96" t="str">
            <v>4</v>
          </cell>
          <cell r="G96">
            <v>1</v>
          </cell>
          <cell r="H96">
            <v>4</v>
          </cell>
          <cell r="I96">
            <v>4</v>
          </cell>
          <cell r="J96">
            <v>1</v>
          </cell>
          <cell r="K96">
            <v>1</v>
          </cell>
        </row>
        <row r="97">
          <cell r="E97">
            <v>30</v>
          </cell>
          <cell r="F97" t="str">
            <v>3</v>
          </cell>
          <cell r="G97">
            <v>2</v>
          </cell>
          <cell r="H97">
            <v>5</v>
          </cell>
          <cell r="I97">
            <v>5</v>
          </cell>
          <cell r="J97">
            <v>1</v>
          </cell>
          <cell r="K97">
            <v>1</v>
          </cell>
        </row>
        <row r="98">
          <cell r="E98">
            <v>55</v>
          </cell>
          <cell r="F98" t="str">
            <v>5</v>
          </cell>
          <cell r="G98">
            <v>1</v>
          </cell>
          <cell r="H98">
            <v>2</v>
          </cell>
          <cell r="I98">
            <v>2</v>
          </cell>
          <cell r="J98">
            <v>1</v>
          </cell>
          <cell r="K98">
            <v>1</v>
          </cell>
        </row>
        <row r="99">
          <cell r="E99">
            <v>30</v>
          </cell>
          <cell r="F99" t="str">
            <v>3</v>
          </cell>
          <cell r="G99">
            <v>2</v>
          </cell>
          <cell r="H99">
            <v>2</v>
          </cell>
          <cell r="I99">
            <v>3</v>
          </cell>
          <cell r="J99">
            <v>1</v>
          </cell>
          <cell r="K99">
            <v>1</v>
          </cell>
        </row>
        <row r="100">
          <cell r="E100">
            <v>32</v>
          </cell>
          <cell r="F100" t="str">
            <v>3</v>
          </cell>
          <cell r="G100">
            <v>1</v>
          </cell>
          <cell r="H100">
            <v>2</v>
          </cell>
          <cell r="I100">
            <v>4</v>
          </cell>
          <cell r="J100">
            <v>1</v>
          </cell>
          <cell r="K100">
            <v>1</v>
          </cell>
        </row>
        <row r="101">
          <cell r="E101">
            <v>55</v>
          </cell>
          <cell r="F101" t="str">
            <v>5</v>
          </cell>
          <cell r="G101">
            <v>1</v>
          </cell>
          <cell r="H101">
            <v>3</v>
          </cell>
          <cell r="I101">
            <v>5</v>
          </cell>
          <cell r="J101">
            <v>1</v>
          </cell>
          <cell r="K101">
            <v>1</v>
          </cell>
        </row>
        <row r="102">
          <cell r="E102">
            <v>30</v>
          </cell>
          <cell r="F102" t="str">
            <v>3</v>
          </cell>
          <cell r="G102">
            <v>2</v>
          </cell>
          <cell r="H102">
            <v>3</v>
          </cell>
          <cell r="I102">
            <v>5</v>
          </cell>
          <cell r="J102">
            <v>1</v>
          </cell>
          <cell r="K102">
            <v>1</v>
          </cell>
        </row>
        <row r="103">
          <cell r="E103">
            <v>45</v>
          </cell>
          <cell r="F103" t="str">
            <v>4</v>
          </cell>
          <cell r="G103">
            <v>2</v>
          </cell>
          <cell r="H103">
            <v>3</v>
          </cell>
          <cell r="I103">
            <v>5</v>
          </cell>
          <cell r="J103">
            <v>1</v>
          </cell>
          <cell r="K103">
            <v>1</v>
          </cell>
        </row>
        <row r="104">
          <cell r="E104">
            <v>30</v>
          </cell>
          <cell r="F104" t="str">
            <v>3</v>
          </cell>
          <cell r="G104">
            <v>1</v>
          </cell>
          <cell r="H104">
            <v>1</v>
          </cell>
          <cell r="I104">
            <v>3</v>
          </cell>
          <cell r="J104">
            <v>1</v>
          </cell>
          <cell r="K104">
            <v>1</v>
          </cell>
        </row>
        <row r="105">
          <cell r="E105">
            <v>31</v>
          </cell>
          <cell r="F105" t="str">
            <v>3</v>
          </cell>
          <cell r="G105">
            <v>1</v>
          </cell>
          <cell r="H105">
            <v>1</v>
          </cell>
          <cell r="I105">
            <v>4</v>
          </cell>
          <cell r="J105">
            <v>1</v>
          </cell>
          <cell r="K105">
            <v>1</v>
          </cell>
        </row>
        <row r="106">
          <cell r="E106">
            <v>25</v>
          </cell>
          <cell r="F106" t="str">
            <v>2</v>
          </cell>
          <cell r="G106">
            <v>2</v>
          </cell>
          <cell r="H106">
            <v>3</v>
          </cell>
          <cell r="I106">
            <v>3</v>
          </cell>
          <cell r="J106">
            <v>1</v>
          </cell>
          <cell r="K106">
            <v>1</v>
          </cell>
        </row>
        <row r="107">
          <cell r="E107">
            <v>20</v>
          </cell>
          <cell r="F107" t="str">
            <v>2</v>
          </cell>
          <cell r="G107">
            <v>1</v>
          </cell>
          <cell r="H107">
            <v>3</v>
          </cell>
          <cell r="I107">
            <v>4</v>
          </cell>
          <cell r="J107">
            <v>1</v>
          </cell>
          <cell r="K107">
            <v>1</v>
          </cell>
        </row>
        <row r="108">
          <cell r="E108">
            <v>19</v>
          </cell>
          <cell r="F108" t="str">
            <v>1</v>
          </cell>
          <cell r="G108">
            <v>2</v>
          </cell>
          <cell r="H108">
            <v>3</v>
          </cell>
          <cell r="I108">
            <v>4</v>
          </cell>
          <cell r="J108">
            <v>1</v>
          </cell>
          <cell r="K108">
            <v>1</v>
          </cell>
        </row>
        <row r="109">
          <cell r="E109">
            <v>18</v>
          </cell>
          <cell r="F109" t="str">
            <v>1</v>
          </cell>
          <cell r="G109">
            <v>1</v>
          </cell>
          <cell r="H109">
            <v>3</v>
          </cell>
          <cell r="I109">
            <v>4</v>
          </cell>
          <cell r="J109">
            <v>1</v>
          </cell>
          <cell r="K109">
            <v>1</v>
          </cell>
        </row>
        <row r="110">
          <cell r="E110">
            <v>35</v>
          </cell>
          <cell r="F110" t="str">
            <v>3</v>
          </cell>
          <cell r="G110">
            <v>2</v>
          </cell>
          <cell r="H110">
            <v>2</v>
          </cell>
          <cell r="I110">
            <v>4</v>
          </cell>
          <cell r="J110">
            <v>1</v>
          </cell>
          <cell r="K110">
            <v>1</v>
          </cell>
        </row>
        <row r="111">
          <cell r="E111">
            <v>21</v>
          </cell>
          <cell r="F111" t="str">
            <v>2</v>
          </cell>
          <cell r="G111">
            <v>1</v>
          </cell>
          <cell r="H111">
            <v>4</v>
          </cell>
          <cell r="I111">
            <v>2</v>
          </cell>
          <cell r="J111">
            <v>1</v>
          </cell>
          <cell r="K111">
            <v>1</v>
          </cell>
        </row>
        <row r="112">
          <cell r="E112">
            <v>45</v>
          </cell>
          <cell r="F112" t="str">
            <v>4</v>
          </cell>
          <cell r="G112">
            <v>2</v>
          </cell>
          <cell r="H112">
            <v>3</v>
          </cell>
          <cell r="I112">
            <v>2</v>
          </cell>
          <cell r="J112">
            <v>1</v>
          </cell>
          <cell r="K112">
            <v>1</v>
          </cell>
        </row>
        <row r="113">
          <cell r="E113">
            <v>34</v>
          </cell>
          <cell r="F113" t="str">
            <v>3</v>
          </cell>
          <cell r="G113">
            <v>1</v>
          </cell>
          <cell r="H113">
            <v>3</v>
          </cell>
          <cell r="I113">
            <v>2</v>
          </cell>
          <cell r="J113">
            <v>1</v>
          </cell>
          <cell r="K113">
            <v>1</v>
          </cell>
        </row>
        <row r="114">
          <cell r="E114">
            <v>21</v>
          </cell>
          <cell r="F114" t="str">
            <v>2</v>
          </cell>
          <cell r="G114">
            <v>2</v>
          </cell>
          <cell r="H114">
            <v>2</v>
          </cell>
          <cell r="I114">
            <v>5</v>
          </cell>
          <cell r="J114">
            <v>1</v>
          </cell>
          <cell r="K114">
            <v>1</v>
          </cell>
        </row>
        <row r="115">
          <cell r="E115">
            <v>20</v>
          </cell>
          <cell r="F115" t="str">
            <v>2</v>
          </cell>
          <cell r="G115">
            <v>1</v>
          </cell>
          <cell r="H115">
            <v>2</v>
          </cell>
          <cell r="I115">
            <v>5</v>
          </cell>
          <cell r="J115">
            <v>1</v>
          </cell>
          <cell r="K115">
            <v>1</v>
          </cell>
        </row>
        <row r="116">
          <cell r="E116">
            <v>19</v>
          </cell>
          <cell r="F116" t="str">
            <v>1</v>
          </cell>
          <cell r="G116">
            <v>1</v>
          </cell>
          <cell r="H116">
            <v>1</v>
          </cell>
          <cell r="I116">
            <v>4</v>
          </cell>
          <cell r="J116">
            <v>1</v>
          </cell>
          <cell r="K116">
            <v>1</v>
          </cell>
        </row>
        <row r="117">
          <cell r="E117">
            <v>36</v>
          </cell>
          <cell r="F117" t="str">
            <v>3</v>
          </cell>
          <cell r="G117">
            <v>2</v>
          </cell>
          <cell r="H117">
            <v>4</v>
          </cell>
          <cell r="I117">
            <v>1</v>
          </cell>
          <cell r="J117">
            <v>1</v>
          </cell>
          <cell r="K117">
            <v>1</v>
          </cell>
        </row>
        <row r="118">
          <cell r="E118">
            <v>55</v>
          </cell>
          <cell r="F118" t="str">
            <v>5</v>
          </cell>
          <cell r="G118">
            <v>2</v>
          </cell>
          <cell r="H118">
            <v>3</v>
          </cell>
          <cell r="I118">
            <v>3</v>
          </cell>
          <cell r="J118">
            <v>1</v>
          </cell>
          <cell r="K118">
            <v>1</v>
          </cell>
        </row>
        <row r="119">
          <cell r="E119">
            <v>30</v>
          </cell>
          <cell r="F119" t="str">
            <v>3</v>
          </cell>
          <cell r="G119">
            <v>1</v>
          </cell>
          <cell r="H119">
            <v>5</v>
          </cell>
          <cell r="I119">
            <v>2</v>
          </cell>
          <cell r="J119">
            <v>1</v>
          </cell>
          <cell r="K119">
            <v>1</v>
          </cell>
        </row>
        <row r="120">
          <cell r="E120">
            <v>21</v>
          </cell>
          <cell r="F120" t="str">
            <v>2</v>
          </cell>
          <cell r="G120">
            <v>2</v>
          </cell>
          <cell r="H120">
            <v>3</v>
          </cell>
          <cell r="I120">
            <v>3</v>
          </cell>
          <cell r="J120">
            <v>1</v>
          </cell>
          <cell r="K120">
            <v>1</v>
          </cell>
        </row>
        <row r="121">
          <cell r="E121">
            <v>45</v>
          </cell>
          <cell r="F121" t="str">
            <v>4</v>
          </cell>
          <cell r="G121">
            <v>1</v>
          </cell>
          <cell r="H121">
            <v>3</v>
          </cell>
          <cell r="I121">
            <v>3</v>
          </cell>
          <cell r="J121">
            <v>1</v>
          </cell>
          <cell r="K121">
            <v>1</v>
          </cell>
        </row>
        <row r="122">
          <cell r="E122">
            <v>30</v>
          </cell>
          <cell r="F122" t="str">
            <v>3</v>
          </cell>
          <cell r="G122">
            <v>2</v>
          </cell>
          <cell r="H122">
            <v>2</v>
          </cell>
          <cell r="I122">
            <v>5</v>
          </cell>
          <cell r="J122">
            <v>1</v>
          </cell>
          <cell r="K122">
            <v>1</v>
          </cell>
        </row>
        <row r="123">
          <cell r="E123">
            <v>45</v>
          </cell>
          <cell r="F123" t="str">
            <v>4</v>
          </cell>
          <cell r="G123">
            <v>1</v>
          </cell>
          <cell r="H123">
            <v>2</v>
          </cell>
          <cell r="I123">
            <v>5</v>
          </cell>
          <cell r="J123">
            <v>1</v>
          </cell>
          <cell r="K123">
            <v>1</v>
          </cell>
        </row>
        <row r="124">
          <cell r="E124">
            <v>69</v>
          </cell>
          <cell r="F124" t="str">
            <v>5</v>
          </cell>
          <cell r="G124">
            <v>2</v>
          </cell>
          <cell r="H124">
            <v>1</v>
          </cell>
          <cell r="I124">
            <v>5</v>
          </cell>
          <cell r="J124">
            <v>1</v>
          </cell>
          <cell r="K124">
            <v>1</v>
          </cell>
        </row>
        <row r="125">
          <cell r="E125">
            <v>36</v>
          </cell>
          <cell r="F125" t="str">
            <v>3</v>
          </cell>
          <cell r="G125">
            <v>2</v>
          </cell>
          <cell r="H125">
            <v>3</v>
          </cell>
          <cell r="I125">
            <v>3</v>
          </cell>
          <cell r="J125">
            <v>1</v>
          </cell>
          <cell r="K125">
            <v>1</v>
          </cell>
        </row>
        <row r="126">
          <cell r="E126">
            <v>50</v>
          </cell>
          <cell r="F126" t="str">
            <v>5</v>
          </cell>
          <cell r="G126">
            <v>2</v>
          </cell>
          <cell r="H126">
            <v>3</v>
          </cell>
          <cell r="I126">
            <v>5</v>
          </cell>
          <cell r="J126">
            <v>1</v>
          </cell>
          <cell r="K126">
            <v>1</v>
          </cell>
        </row>
        <row r="127">
          <cell r="E127">
            <v>25</v>
          </cell>
          <cell r="F127" t="str">
            <v>2</v>
          </cell>
          <cell r="G127">
            <v>1</v>
          </cell>
          <cell r="H127">
            <v>3</v>
          </cell>
          <cell r="I127">
            <v>1</v>
          </cell>
          <cell r="J127">
            <v>1</v>
          </cell>
          <cell r="K127">
            <v>1</v>
          </cell>
        </row>
        <row r="128">
          <cell r="E128">
            <v>46</v>
          </cell>
          <cell r="F128" t="str">
            <v>4</v>
          </cell>
          <cell r="G128">
            <v>1</v>
          </cell>
          <cell r="H128">
            <v>4</v>
          </cell>
          <cell r="I128">
            <v>1</v>
          </cell>
          <cell r="J128">
            <v>1</v>
          </cell>
          <cell r="K128">
            <v>1</v>
          </cell>
        </row>
        <row r="129">
          <cell r="E129">
            <v>26</v>
          </cell>
          <cell r="F129" t="str">
            <v>2</v>
          </cell>
          <cell r="G129">
            <v>1</v>
          </cell>
          <cell r="H129">
            <v>4</v>
          </cell>
          <cell r="I129">
            <v>1</v>
          </cell>
          <cell r="J129">
            <v>1</v>
          </cell>
          <cell r="K129">
            <v>1</v>
          </cell>
        </row>
        <row r="130">
          <cell r="E130">
            <v>29</v>
          </cell>
          <cell r="F130" t="str">
            <v>2</v>
          </cell>
          <cell r="G130">
            <v>2</v>
          </cell>
          <cell r="H130">
            <v>3</v>
          </cell>
          <cell r="I130">
            <v>2</v>
          </cell>
          <cell r="J130">
            <v>1</v>
          </cell>
          <cell r="K130">
            <v>1</v>
          </cell>
        </row>
        <row r="131">
          <cell r="E131">
            <v>30</v>
          </cell>
          <cell r="F131" t="str">
            <v>3</v>
          </cell>
          <cell r="G131">
            <v>2</v>
          </cell>
          <cell r="H131">
            <v>2</v>
          </cell>
          <cell r="I131">
            <v>5</v>
          </cell>
          <cell r="J131">
            <v>1</v>
          </cell>
          <cell r="K131">
            <v>1</v>
          </cell>
        </row>
        <row r="132">
          <cell r="E132">
            <v>25</v>
          </cell>
          <cell r="F132" t="str">
            <v>2</v>
          </cell>
          <cell r="G132">
            <v>2</v>
          </cell>
          <cell r="H132">
            <v>1</v>
          </cell>
          <cell r="I132">
            <v>5</v>
          </cell>
          <cell r="J132">
            <v>1</v>
          </cell>
          <cell r="K132">
            <v>1</v>
          </cell>
        </row>
        <row r="133">
          <cell r="E133">
            <v>36</v>
          </cell>
          <cell r="F133" t="str">
            <v>3</v>
          </cell>
          <cell r="G133">
            <v>1</v>
          </cell>
          <cell r="H133">
            <v>3</v>
          </cell>
          <cell r="I133">
            <v>2</v>
          </cell>
          <cell r="J133">
            <v>2</v>
          </cell>
          <cell r="K133">
            <v>1</v>
          </cell>
        </row>
        <row r="134">
          <cell r="E134">
            <v>21</v>
          </cell>
          <cell r="F134" t="str">
            <v>2</v>
          </cell>
          <cell r="G134">
            <v>1</v>
          </cell>
          <cell r="H134">
            <v>2</v>
          </cell>
          <cell r="I134">
            <v>5</v>
          </cell>
          <cell r="J134">
            <v>1</v>
          </cell>
          <cell r="K134">
            <v>1</v>
          </cell>
        </row>
        <row r="135">
          <cell r="E135">
            <v>45</v>
          </cell>
          <cell r="F135" t="str">
            <v>4</v>
          </cell>
          <cell r="G135">
            <v>2</v>
          </cell>
          <cell r="H135">
            <v>3</v>
          </cell>
          <cell r="I135">
            <v>2</v>
          </cell>
          <cell r="J135">
            <v>1</v>
          </cell>
          <cell r="K135">
            <v>1</v>
          </cell>
        </row>
        <row r="136">
          <cell r="E136">
            <v>32</v>
          </cell>
          <cell r="F136" t="str">
            <v>3</v>
          </cell>
          <cell r="G136">
            <v>1</v>
          </cell>
          <cell r="H136">
            <v>3</v>
          </cell>
          <cell r="I136">
            <v>2</v>
          </cell>
          <cell r="J136">
            <v>1</v>
          </cell>
          <cell r="K136">
            <v>1</v>
          </cell>
        </row>
        <row r="137">
          <cell r="E137">
            <v>36</v>
          </cell>
          <cell r="F137" t="str">
            <v>3</v>
          </cell>
          <cell r="G137">
            <v>2</v>
          </cell>
          <cell r="H137">
            <v>2</v>
          </cell>
          <cell r="I137">
            <v>5</v>
          </cell>
          <cell r="J137">
            <v>1</v>
          </cell>
          <cell r="K137">
            <v>1</v>
          </cell>
        </row>
        <row r="138">
          <cell r="E138">
            <v>45</v>
          </cell>
          <cell r="F138" t="str">
            <v>4</v>
          </cell>
          <cell r="G138">
            <v>1</v>
          </cell>
          <cell r="H138">
            <v>4</v>
          </cell>
          <cell r="I138">
            <v>1</v>
          </cell>
          <cell r="J138">
            <v>1</v>
          </cell>
          <cell r="K138">
            <v>1</v>
          </cell>
        </row>
        <row r="139">
          <cell r="E139">
            <v>21</v>
          </cell>
          <cell r="F139" t="str">
            <v>2</v>
          </cell>
          <cell r="G139">
            <v>1</v>
          </cell>
          <cell r="H139">
            <v>3</v>
          </cell>
          <cell r="I139">
            <v>3</v>
          </cell>
          <cell r="J139">
            <v>1</v>
          </cell>
          <cell r="K139">
            <v>1</v>
          </cell>
        </row>
        <row r="140">
          <cell r="E140">
            <v>23</v>
          </cell>
          <cell r="F140" t="str">
            <v>2</v>
          </cell>
          <cell r="G140">
            <v>2</v>
          </cell>
          <cell r="H140">
            <v>3</v>
          </cell>
          <cell r="I140">
            <v>2</v>
          </cell>
          <cell r="J140">
            <v>1</v>
          </cell>
          <cell r="K140">
            <v>1</v>
          </cell>
        </row>
        <row r="141">
          <cell r="E141">
            <v>23</v>
          </cell>
          <cell r="F141" t="str">
            <v>2</v>
          </cell>
          <cell r="G141">
            <v>2</v>
          </cell>
          <cell r="H141">
            <v>2</v>
          </cell>
          <cell r="I141">
            <v>5</v>
          </cell>
          <cell r="J141">
            <v>1</v>
          </cell>
          <cell r="K141">
            <v>1</v>
          </cell>
        </row>
        <row r="142">
          <cell r="E142">
            <v>26</v>
          </cell>
          <cell r="F142" t="str">
            <v>2</v>
          </cell>
          <cell r="G142">
            <v>1</v>
          </cell>
          <cell r="H142">
            <v>3</v>
          </cell>
          <cell r="I142">
            <v>1</v>
          </cell>
          <cell r="J142">
            <v>1</v>
          </cell>
          <cell r="K142">
            <v>1</v>
          </cell>
        </row>
        <row r="143">
          <cell r="E143">
            <v>39</v>
          </cell>
          <cell r="F143" t="str">
            <v>3</v>
          </cell>
          <cell r="G143">
            <v>1</v>
          </cell>
          <cell r="H143">
            <v>3</v>
          </cell>
          <cell r="I143">
            <v>2</v>
          </cell>
          <cell r="J143">
            <v>1</v>
          </cell>
          <cell r="K143">
            <v>1</v>
          </cell>
        </row>
        <row r="144">
          <cell r="E144">
            <v>46</v>
          </cell>
          <cell r="F144" t="str">
            <v>4</v>
          </cell>
          <cell r="G144">
            <v>1</v>
          </cell>
          <cell r="H144">
            <v>3</v>
          </cell>
          <cell r="I144">
            <v>4</v>
          </cell>
          <cell r="J144">
            <v>1</v>
          </cell>
          <cell r="K144">
            <v>1</v>
          </cell>
        </row>
        <row r="145">
          <cell r="E145">
            <v>56</v>
          </cell>
          <cell r="F145" t="str">
            <v>5</v>
          </cell>
          <cell r="G145">
            <v>2</v>
          </cell>
          <cell r="H145">
            <v>4</v>
          </cell>
          <cell r="I145">
            <v>3</v>
          </cell>
          <cell r="J145">
            <v>1</v>
          </cell>
          <cell r="K145">
            <v>1</v>
          </cell>
        </row>
        <row r="146">
          <cell r="E146">
            <v>45</v>
          </cell>
          <cell r="F146" t="str">
            <v>4</v>
          </cell>
          <cell r="G146">
            <v>1</v>
          </cell>
          <cell r="H146">
            <v>3</v>
          </cell>
          <cell r="I146">
            <v>5</v>
          </cell>
          <cell r="J146">
            <v>1</v>
          </cell>
          <cell r="K146">
            <v>1</v>
          </cell>
        </row>
        <row r="147">
          <cell r="E147">
            <v>23</v>
          </cell>
          <cell r="F147" t="str">
            <v>2</v>
          </cell>
          <cell r="G147">
            <v>1</v>
          </cell>
          <cell r="H147">
            <v>2</v>
          </cell>
          <cell r="I147">
            <v>3</v>
          </cell>
          <cell r="J147">
            <v>1</v>
          </cell>
          <cell r="K147">
            <v>1</v>
          </cell>
        </row>
        <row r="148">
          <cell r="E148">
            <v>56</v>
          </cell>
          <cell r="F148" t="str">
            <v>5</v>
          </cell>
          <cell r="G148">
            <v>2</v>
          </cell>
          <cell r="H148">
            <v>3</v>
          </cell>
          <cell r="I148">
            <v>4</v>
          </cell>
          <cell r="J148">
            <v>1</v>
          </cell>
          <cell r="K148">
            <v>1</v>
          </cell>
        </row>
        <row r="149">
          <cell r="E149">
            <v>46</v>
          </cell>
          <cell r="F149" t="str">
            <v>4</v>
          </cell>
          <cell r="G149">
            <v>1</v>
          </cell>
          <cell r="H149">
            <v>2</v>
          </cell>
          <cell r="I149">
            <v>5</v>
          </cell>
          <cell r="J149">
            <v>1</v>
          </cell>
          <cell r="K149">
            <v>1</v>
          </cell>
        </row>
        <row r="150">
          <cell r="E150">
            <v>58</v>
          </cell>
          <cell r="F150" t="str">
            <v>5</v>
          </cell>
          <cell r="G150">
            <v>2</v>
          </cell>
          <cell r="H150">
            <v>2</v>
          </cell>
          <cell r="I150">
            <v>4</v>
          </cell>
          <cell r="J150">
            <v>1</v>
          </cell>
          <cell r="K150">
            <v>1</v>
          </cell>
        </row>
        <row r="151">
          <cell r="E151">
            <v>26</v>
          </cell>
          <cell r="F151" t="str">
            <v>2</v>
          </cell>
          <cell r="G151">
            <v>1</v>
          </cell>
          <cell r="H151">
            <v>3</v>
          </cell>
          <cell r="I151">
            <v>3</v>
          </cell>
          <cell r="J151">
            <v>1</v>
          </cell>
          <cell r="K151">
            <v>1</v>
          </cell>
        </row>
        <row r="152">
          <cell r="E152">
            <v>41</v>
          </cell>
          <cell r="F152" t="str">
            <v>4</v>
          </cell>
          <cell r="G152">
            <v>2</v>
          </cell>
          <cell r="H152">
            <v>3</v>
          </cell>
          <cell r="I152">
            <v>2</v>
          </cell>
          <cell r="J152">
            <v>1</v>
          </cell>
          <cell r="K152">
            <v>1</v>
          </cell>
        </row>
        <row r="153">
          <cell r="E153">
            <v>56</v>
          </cell>
          <cell r="F153" t="str">
            <v>5</v>
          </cell>
          <cell r="G153">
            <v>1</v>
          </cell>
          <cell r="H153">
            <v>3</v>
          </cell>
          <cell r="I153">
            <v>4</v>
          </cell>
          <cell r="J153">
            <v>1</v>
          </cell>
          <cell r="K153">
            <v>1</v>
          </cell>
        </row>
        <row r="154">
          <cell r="E154">
            <v>19</v>
          </cell>
          <cell r="F154" t="str">
            <v>1</v>
          </cell>
          <cell r="G154">
            <v>2</v>
          </cell>
          <cell r="H154">
            <v>3</v>
          </cell>
          <cell r="I154">
            <v>5</v>
          </cell>
          <cell r="J154">
            <v>1</v>
          </cell>
          <cell r="K154">
            <v>1</v>
          </cell>
        </row>
        <row r="155">
          <cell r="E155">
            <v>43</v>
          </cell>
          <cell r="F155" t="str">
            <v>4</v>
          </cell>
          <cell r="G155">
            <v>1</v>
          </cell>
          <cell r="H155">
            <v>2</v>
          </cell>
          <cell r="I155">
            <v>5</v>
          </cell>
          <cell r="J155">
            <v>1</v>
          </cell>
          <cell r="K155">
            <v>1</v>
          </cell>
        </row>
        <row r="156">
          <cell r="E156">
            <v>21</v>
          </cell>
          <cell r="F156" t="str">
            <v>2</v>
          </cell>
          <cell r="G156">
            <v>1</v>
          </cell>
          <cell r="H156">
            <v>2</v>
          </cell>
          <cell r="I156">
            <v>5</v>
          </cell>
          <cell r="J156">
            <v>1</v>
          </cell>
          <cell r="K156">
            <v>1</v>
          </cell>
        </row>
        <row r="157">
          <cell r="E157">
            <v>36</v>
          </cell>
          <cell r="F157" t="str">
            <v>3</v>
          </cell>
          <cell r="G157">
            <v>1</v>
          </cell>
          <cell r="H157">
            <v>3</v>
          </cell>
          <cell r="I157">
            <v>2</v>
          </cell>
          <cell r="J157">
            <v>1</v>
          </cell>
          <cell r="K157">
            <v>1</v>
          </cell>
        </row>
        <row r="158">
          <cell r="E158">
            <v>42</v>
          </cell>
          <cell r="F158" t="str">
            <v>4</v>
          </cell>
          <cell r="G158">
            <v>2</v>
          </cell>
          <cell r="H158">
            <v>4</v>
          </cell>
          <cell r="I158">
            <v>1</v>
          </cell>
          <cell r="J158">
            <v>1</v>
          </cell>
          <cell r="K158">
            <v>1</v>
          </cell>
        </row>
        <row r="159">
          <cell r="E159">
            <v>25</v>
          </cell>
          <cell r="F159" t="str">
            <v>2</v>
          </cell>
          <cell r="G159">
            <v>1</v>
          </cell>
          <cell r="H159">
            <v>4</v>
          </cell>
          <cell r="I159">
            <v>1</v>
          </cell>
          <cell r="J159">
            <v>1</v>
          </cell>
          <cell r="K159">
            <v>1</v>
          </cell>
        </row>
        <row r="160">
          <cell r="E160">
            <v>35</v>
          </cell>
          <cell r="F160" t="str">
            <v>3</v>
          </cell>
          <cell r="G160">
            <v>2</v>
          </cell>
          <cell r="H160">
            <v>3</v>
          </cell>
          <cell r="I160">
            <v>3</v>
          </cell>
          <cell r="J160">
            <v>1</v>
          </cell>
          <cell r="K160">
            <v>1</v>
          </cell>
        </row>
        <row r="161">
          <cell r="E161">
            <v>61</v>
          </cell>
          <cell r="F161" t="str">
            <v>5</v>
          </cell>
          <cell r="G161">
            <v>1</v>
          </cell>
          <cell r="H161">
            <v>2</v>
          </cell>
          <cell r="I161">
            <v>5</v>
          </cell>
          <cell r="J161">
            <v>1</v>
          </cell>
          <cell r="K161">
            <v>1</v>
          </cell>
        </row>
        <row r="162">
          <cell r="E162">
            <v>25</v>
          </cell>
          <cell r="F162" t="str">
            <v>2</v>
          </cell>
          <cell r="G162">
            <v>1</v>
          </cell>
          <cell r="H162">
            <v>3</v>
          </cell>
          <cell r="I162">
            <v>4</v>
          </cell>
          <cell r="J162">
            <v>1</v>
          </cell>
          <cell r="K162">
            <v>1</v>
          </cell>
        </row>
        <row r="163">
          <cell r="E163">
            <v>35</v>
          </cell>
          <cell r="F163" t="str">
            <v>3</v>
          </cell>
          <cell r="G163">
            <v>2</v>
          </cell>
          <cell r="H163">
            <v>2</v>
          </cell>
          <cell r="I163">
            <v>4</v>
          </cell>
          <cell r="J163">
            <v>1</v>
          </cell>
          <cell r="K163">
            <v>1</v>
          </cell>
        </row>
        <row r="164">
          <cell r="E164">
            <v>25</v>
          </cell>
          <cell r="F164" t="str">
            <v>2</v>
          </cell>
          <cell r="G164">
            <v>2</v>
          </cell>
          <cell r="H164">
            <v>3</v>
          </cell>
          <cell r="I164">
            <v>2</v>
          </cell>
          <cell r="J164">
            <v>1</v>
          </cell>
          <cell r="K164">
            <v>1</v>
          </cell>
        </row>
        <row r="165">
          <cell r="E165">
            <v>26</v>
          </cell>
          <cell r="F165" t="str">
            <v>2</v>
          </cell>
          <cell r="G165">
            <v>2</v>
          </cell>
          <cell r="H165">
            <v>3</v>
          </cell>
          <cell r="I165">
            <v>4</v>
          </cell>
          <cell r="J165">
            <v>1</v>
          </cell>
          <cell r="K165">
            <v>1</v>
          </cell>
        </row>
        <row r="166">
          <cell r="E166">
            <v>28</v>
          </cell>
          <cell r="F166" t="str">
            <v>2</v>
          </cell>
          <cell r="G166">
            <v>1</v>
          </cell>
          <cell r="H166">
            <v>2</v>
          </cell>
          <cell r="I166">
            <v>1</v>
          </cell>
          <cell r="J166">
            <v>1</v>
          </cell>
          <cell r="K166">
            <v>1</v>
          </cell>
        </row>
        <row r="167">
          <cell r="E167">
            <v>24</v>
          </cell>
          <cell r="F167" t="str">
            <v>2</v>
          </cell>
          <cell r="G167">
            <v>1</v>
          </cell>
          <cell r="H167">
            <v>1</v>
          </cell>
          <cell r="I167">
            <v>5</v>
          </cell>
          <cell r="J167">
            <v>1</v>
          </cell>
          <cell r="K167">
            <v>1</v>
          </cell>
        </row>
        <row r="168">
          <cell r="E168">
            <v>35</v>
          </cell>
          <cell r="F168" t="str">
            <v>3</v>
          </cell>
          <cell r="G168">
            <v>1</v>
          </cell>
          <cell r="H168">
            <v>1</v>
          </cell>
          <cell r="I168">
            <v>4</v>
          </cell>
          <cell r="J168">
            <v>1</v>
          </cell>
          <cell r="K168">
            <v>1</v>
          </cell>
        </row>
        <row r="169">
          <cell r="E169">
            <v>25</v>
          </cell>
          <cell r="F169" t="str">
            <v>2</v>
          </cell>
          <cell r="G169">
            <v>2</v>
          </cell>
          <cell r="H169">
            <v>3</v>
          </cell>
          <cell r="I169">
            <v>3</v>
          </cell>
          <cell r="J169">
            <v>1</v>
          </cell>
          <cell r="K169">
            <v>1</v>
          </cell>
        </row>
        <row r="170">
          <cell r="E170">
            <v>23</v>
          </cell>
          <cell r="F170" t="str">
            <v>2</v>
          </cell>
          <cell r="G170">
            <v>2</v>
          </cell>
          <cell r="H170">
            <v>3</v>
          </cell>
          <cell r="I170">
            <v>2</v>
          </cell>
          <cell r="J170">
            <v>1</v>
          </cell>
          <cell r="K170">
            <v>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2:T182"/>
  <sheetViews>
    <sheetView view="pageBreakPreview" topLeftCell="A146" zoomScale="90" zoomScaleNormal="70" zoomScaleSheetLayoutView="90" workbookViewId="0">
      <selection activeCell="L158" sqref="L158"/>
    </sheetView>
  </sheetViews>
  <sheetFormatPr defaultRowHeight="15" customHeight="1" x14ac:dyDescent="0.2"/>
  <cols>
    <col min="1" max="1" width="18.28515625" customWidth="1"/>
    <col min="2" max="2" width="2.140625" customWidth="1"/>
    <col min="3" max="3" width="22.7109375" customWidth="1"/>
    <col min="5" max="5" width="9.140625" style="4"/>
    <col min="6" max="6" width="10.7109375" style="4" customWidth="1"/>
    <col min="8" max="8" width="11.7109375" customWidth="1"/>
    <col min="9" max="10" width="10.140625" customWidth="1"/>
    <col min="11" max="11" width="14.28515625" customWidth="1"/>
  </cols>
  <sheetData>
    <row r="2" spans="1:6" s="60" customFormat="1" ht="15" customHeight="1" x14ac:dyDescent="0.25">
      <c r="A2" s="60" t="s">
        <v>0</v>
      </c>
      <c r="E2" s="61"/>
      <c r="F2" s="61"/>
    </row>
    <row r="4" spans="1:6" ht="15" customHeight="1" x14ac:dyDescent="0.2">
      <c r="A4" s="59" t="s">
        <v>1</v>
      </c>
    </row>
    <row r="5" spans="1:6" ht="15" customHeight="1" x14ac:dyDescent="0.2">
      <c r="A5" t="s">
        <v>33</v>
      </c>
      <c r="B5" s="5" t="s">
        <v>20</v>
      </c>
      <c r="C5" s="63"/>
      <c r="D5" s="63"/>
      <c r="E5" s="64"/>
    </row>
    <row r="6" spans="1:6" ht="15" customHeight="1" x14ac:dyDescent="0.2">
      <c r="A6" t="s">
        <v>34</v>
      </c>
      <c r="B6" s="5" t="s">
        <v>20</v>
      </c>
      <c r="C6" s="63"/>
      <c r="D6" s="63"/>
      <c r="E6" s="64"/>
    </row>
    <row r="8" spans="1:6" ht="15" customHeight="1" x14ac:dyDescent="0.2">
      <c r="A8" s="59" t="s">
        <v>35</v>
      </c>
    </row>
    <row r="9" spans="1:6" ht="15" customHeight="1" x14ac:dyDescent="0.2">
      <c r="A9" t="s">
        <v>36</v>
      </c>
      <c r="B9" s="5" t="s">
        <v>20</v>
      </c>
    </row>
    <row r="10" spans="1:6" ht="15" customHeight="1" x14ac:dyDescent="0.2">
      <c r="A10" t="s">
        <v>37</v>
      </c>
      <c r="B10" s="5" t="s">
        <v>20</v>
      </c>
    </row>
    <row r="12" spans="1:6" ht="15" customHeight="1" x14ac:dyDescent="0.2">
      <c r="A12" s="59" t="s">
        <v>2</v>
      </c>
    </row>
    <row r="13" spans="1:6" ht="15" customHeight="1" x14ac:dyDescent="0.2">
      <c r="B13" s="4"/>
      <c r="C13" s="1"/>
      <c r="D13" s="4"/>
    </row>
    <row r="14" spans="1:6" ht="15" customHeight="1" x14ac:dyDescent="0.2">
      <c r="A14" t="s">
        <v>42</v>
      </c>
      <c r="B14" s="5" t="s">
        <v>20</v>
      </c>
      <c r="C14" s="20" t="s">
        <v>21</v>
      </c>
      <c r="D14" s="20" t="s">
        <v>5</v>
      </c>
      <c r="E14" s="20" t="s">
        <v>6</v>
      </c>
    </row>
    <row r="15" spans="1:6" ht="15" customHeight="1" x14ac:dyDescent="0.2">
      <c r="B15" s="4"/>
      <c r="C15" s="8" t="s">
        <v>7</v>
      </c>
      <c r="D15" s="15">
        <f>COUNTIF($G71:$G170,1)</f>
        <v>53</v>
      </c>
      <c r="E15" s="71">
        <f>D15/$D$17</f>
        <v>0.53</v>
      </c>
    </row>
    <row r="16" spans="1:6" ht="15" customHeight="1" x14ac:dyDescent="0.2">
      <c r="B16" s="4"/>
      <c r="C16" s="8" t="s">
        <v>8</v>
      </c>
      <c r="D16" s="15">
        <f>COUNTIF($G71:$G170,2)</f>
        <v>47</v>
      </c>
      <c r="E16" s="71">
        <f>D16/$D$17</f>
        <v>0.47</v>
      </c>
    </row>
    <row r="17" spans="1:6" ht="15" customHeight="1" x14ac:dyDescent="0.2">
      <c r="B17" s="4"/>
      <c r="C17" s="12" t="s">
        <v>82</v>
      </c>
      <c r="D17" s="21">
        <f>SUM(D15:D16)</f>
        <v>100</v>
      </c>
      <c r="E17" s="52">
        <f>SUM(E15:E16)</f>
        <v>1</v>
      </c>
    </row>
    <row r="18" spans="1:6" s="24" customFormat="1" ht="15" customHeight="1" x14ac:dyDescent="0.2">
      <c r="B18" s="25"/>
      <c r="C18" s="26"/>
      <c r="D18" s="26"/>
      <c r="E18" s="26"/>
      <c r="F18" s="25"/>
    </row>
    <row r="19" spans="1:6" ht="15" customHeight="1" x14ac:dyDescent="0.2">
      <c r="A19" t="s">
        <v>38</v>
      </c>
      <c r="B19" s="5" t="s">
        <v>20</v>
      </c>
      <c r="C19" s="20" t="s">
        <v>21</v>
      </c>
      <c r="D19" s="20" t="s">
        <v>5</v>
      </c>
      <c r="E19" s="20" t="s">
        <v>6</v>
      </c>
    </row>
    <row r="20" spans="1:6" ht="15" customHeight="1" x14ac:dyDescent="0.2">
      <c r="B20" s="4"/>
      <c r="C20" s="6" t="s">
        <v>39</v>
      </c>
      <c r="D20" s="15">
        <f>COUNTIF($F71:$F170,1)</f>
        <v>4</v>
      </c>
      <c r="E20" s="71">
        <f>D20/$D$25</f>
        <v>0.04</v>
      </c>
    </row>
    <row r="21" spans="1:6" ht="15" customHeight="1" x14ac:dyDescent="0.2">
      <c r="B21" s="4"/>
      <c r="C21" s="6" t="s">
        <v>3</v>
      </c>
      <c r="D21" s="15">
        <f>COUNTIF($F71:$F170,2)</f>
        <v>35</v>
      </c>
      <c r="E21" s="71">
        <f>D21/$D$25</f>
        <v>0.35</v>
      </c>
    </row>
    <row r="22" spans="1:6" ht="15" customHeight="1" x14ac:dyDescent="0.2">
      <c r="B22" s="4"/>
      <c r="C22" s="6" t="s">
        <v>4</v>
      </c>
      <c r="D22" s="15">
        <f>COUNTIF($F71:$F170,3)</f>
        <v>29</v>
      </c>
      <c r="E22" s="71">
        <f>D22/$D$25</f>
        <v>0.28999999999999998</v>
      </c>
    </row>
    <row r="23" spans="1:6" ht="15" customHeight="1" x14ac:dyDescent="0.2">
      <c r="B23" s="4"/>
      <c r="C23" s="7" t="s">
        <v>40</v>
      </c>
      <c r="D23" s="15">
        <f>COUNTIF($F71:$F170,4)</f>
        <v>20</v>
      </c>
      <c r="E23" s="71">
        <f>D23/$D$25</f>
        <v>0.2</v>
      </c>
    </row>
    <row r="24" spans="1:6" ht="15" customHeight="1" x14ac:dyDescent="0.2">
      <c r="B24" s="4"/>
      <c r="C24" s="6" t="s">
        <v>41</v>
      </c>
      <c r="D24" s="15">
        <f>COUNTIF($F71:$F170,5)</f>
        <v>12</v>
      </c>
      <c r="E24" s="71">
        <f>D24/$D$25</f>
        <v>0.12</v>
      </c>
    </row>
    <row r="25" spans="1:6" ht="15" customHeight="1" x14ac:dyDescent="0.2">
      <c r="B25" s="4"/>
      <c r="C25" s="12" t="s">
        <v>82</v>
      </c>
      <c r="D25" s="21">
        <f>SUM(D20:D24)</f>
        <v>100</v>
      </c>
      <c r="E25" s="53">
        <f>SUM(E20:E24)</f>
        <v>0.99999999999999989</v>
      </c>
    </row>
    <row r="26" spans="1:6" ht="15" customHeight="1" x14ac:dyDescent="0.2">
      <c r="B26" s="4"/>
      <c r="C26" s="3"/>
      <c r="D26" s="4"/>
    </row>
    <row r="27" spans="1:6" ht="15" customHeight="1" x14ac:dyDescent="0.2">
      <c r="A27" t="s">
        <v>43</v>
      </c>
      <c r="B27" s="5" t="s">
        <v>20</v>
      </c>
      <c r="C27" s="20" t="s">
        <v>21</v>
      </c>
      <c r="D27" s="20" t="s">
        <v>5</v>
      </c>
      <c r="E27" s="20" t="s">
        <v>6</v>
      </c>
    </row>
    <row r="28" spans="1:6" ht="15" customHeight="1" x14ac:dyDescent="0.2">
      <c r="B28" s="4"/>
      <c r="C28" s="9" t="s">
        <v>9</v>
      </c>
      <c r="D28" s="15">
        <f>COUNTIF($H71:$H170,1)</f>
        <v>7</v>
      </c>
      <c r="E28" s="71">
        <f t="shared" ref="E28:E33" si="0">D28/$D$34</f>
        <v>7.0000000000000007E-2</v>
      </c>
    </row>
    <row r="29" spans="1:6" ht="15" customHeight="1" x14ac:dyDescent="0.2">
      <c r="B29" s="4"/>
      <c r="C29" s="8" t="s">
        <v>10</v>
      </c>
      <c r="D29" s="15">
        <f>COUNTIF($H71:$H170,2)</f>
        <v>27</v>
      </c>
      <c r="E29" s="71">
        <f t="shared" si="0"/>
        <v>0.27</v>
      </c>
    </row>
    <row r="30" spans="1:6" ht="15" customHeight="1" x14ac:dyDescent="0.2">
      <c r="B30" s="4"/>
      <c r="C30" s="8" t="s">
        <v>11</v>
      </c>
      <c r="D30" s="15">
        <f>COUNTIF($H71:$H170,3)</f>
        <v>49</v>
      </c>
      <c r="E30" s="71">
        <f t="shared" si="0"/>
        <v>0.49</v>
      </c>
    </row>
    <row r="31" spans="1:6" ht="15" customHeight="1" x14ac:dyDescent="0.2">
      <c r="B31" s="4"/>
      <c r="C31" s="8" t="s">
        <v>12</v>
      </c>
      <c r="D31" s="15">
        <f>COUNTIF($H71:$H170,4)</f>
        <v>14</v>
      </c>
      <c r="E31" s="71">
        <f t="shared" si="0"/>
        <v>0.14000000000000001</v>
      </c>
    </row>
    <row r="32" spans="1:6" ht="15" customHeight="1" x14ac:dyDescent="0.2">
      <c r="B32" s="4"/>
      <c r="C32" s="8" t="s">
        <v>13</v>
      </c>
      <c r="D32" s="15">
        <f>COUNTIF($H71:$H170,5)</f>
        <v>3</v>
      </c>
      <c r="E32" s="71">
        <f t="shared" si="0"/>
        <v>0.03</v>
      </c>
    </row>
    <row r="33" spans="1:5" ht="15" customHeight="1" x14ac:dyDescent="0.2">
      <c r="B33" s="4"/>
      <c r="C33" s="8" t="s">
        <v>14</v>
      </c>
      <c r="D33" s="15">
        <v>0</v>
      </c>
      <c r="E33" s="71">
        <f t="shared" si="0"/>
        <v>0</v>
      </c>
    </row>
    <row r="34" spans="1:5" ht="15" customHeight="1" x14ac:dyDescent="0.2">
      <c r="B34" s="4"/>
      <c r="C34" s="12" t="s">
        <v>82</v>
      </c>
      <c r="D34" s="21">
        <f>SUM(D28:D33)</f>
        <v>100</v>
      </c>
      <c r="E34" s="53">
        <f>SUM(E28:E33)</f>
        <v>1</v>
      </c>
    </row>
    <row r="35" spans="1:5" ht="15" customHeight="1" x14ac:dyDescent="0.2">
      <c r="B35" s="4"/>
      <c r="C35" s="3"/>
      <c r="D35" s="10"/>
      <c r="E35" s="10"/>
    </row>
    <row r="36" spans="1:5" ht="15" customHeight="1" x14ac:dyDescent="0.2">
      <c r="A36" t="s">
        <v>44</v>
      </c>
      <c r="B36" s="5" t="s">
        <v>20</v>
      </c>
      <c r="C36" s="20" t="s">
        <v>21</v>
      </c>
      <c r="D36" s="20" t="s">
        <v>5</v>
      </c>
      <c r="E36" s="20" t="s">
        <v>6</v>
      </c>
    </row>
    <row r="37" spans="1:5" ht="15" customHeight="1" x14ac:dyDescent="0.2">
      <c r="C37" s="8" t="s">
        <v>15</v>
      </c>
      <c r="D37" s="15">
        <f>COUNTIF($I71:$I170,1)</f>
        <v>12</v>
      </c>
      <c r="E37" s="71">
        <f>D37/$D$42</f>
        <v>0.12</v>
      </c>
    </row>
    <row r="38" spans="1:5" ht="15" customHeight="1" x14ac:dyDescent="0.2">
      <c r="C38" s="8" t="s">
        <v>16</v>
      </c>
      <c r="D38" s="15">
        <f>COUNTIF($I71:$I170,2)</f>
        <v>24</v>
      </c>
      <c r="E38" s="71">
        <f>D38/$D$42</f>
        <v>0.24</v>
      </c>
    </row>
    <row r="39" spans="1:5" ht="15" customHeight="1" x14ac:dyDescent="0.2">
      <c r="C39" s="8" t="s">
        <v>17</v>
      </c>
      <c r="D39" s="15">
        <f>COUNTIF($I71:$I170,3)</f>
        <v>21</v>
      </c>
      <c r="E39" s="71">
        <f>D39/$D$42</f>
        <v>0.21</v>
      </c>
    </row>
    <row r="40" spans="1:5" ht="15" customHeight="1" x14ac:dyDescent="0.2">
      <c r="C40" s="8" t="s">
        <v>18</v>
      </c>
      <c r="D40" s="15">
        <f>COUNTIF($I71:$I170,4)</f>
        <v>19</v>
      </c>
      <c r="E40" s="71">
        <f>D40/$D$42</f>
        <v>0.19</v>
      </c>
    </row>
    <row r="41" spans="1:5" ht="15" customHeight="1" x14ac:dyDescent="0.2">
      <c r="C41" s="8" t="s">
        <v>19</v>
      </c>
      <c r="D41" s="15">
        <f>COUNTIF($I71:$I170,5)</f>
        <v>24</v>
      </c>
      <c r="E41" s="71">
        <f>D41/$D$42</f>
        <v>0.24</v>
      </c>
    </row>
    <row r="42" spans="1:5" ht="15" customHeight="1" x14ac:dyDescent="0.2">
      <c r="B42" s="4"/>
      <c r="C42" s="12" t="s">
        <v>82</v>
      </c>
      <c r="D42" s="21">
        <f>SUM(D37:D41)</f>
        <v>100</v>
      </c>
      <c r="E42" s="53">
        <f>SUM(E37:E41)</f>
        <v>1</v>
      </c>
    </row>
    <row r="44" spans="1:5" ht="15" customHeight="1" x14ac:dyDescent="0.2">
      <c r="A44" t="s">
        <v>87</v>
      </c>
      <c r="B44" s="5" t="s">
        <v>20</v>
      </c>
      <c r="C44" s="20" t="s">
        <v>21</v>
      </c>
      <c r="D44" s="20" t="s">
        <v>5</v>
      </c>
      <c r="E44" s="20" t="s">
        <v>6</v>
      </c>
    </row>
    <row r="45" spans="1:5" ht="15" customHeight="1" x14ac:dyDescent="0.2">
      <c r="C45" s="8" t="s">
        <v>88</v>
      </c>
      <c r="D45" s="15">
        <v>361</v>
      </c>
      <c r="E45" s="71">
        <f t="shared" ref="E45:E50" si="1">D45/$D$51</f>
        <v>1</v>
      </c>
    </row>
    <row r="46" spans="1:5" ht="15" customHeight="1" x14ac:dyDescent="0.2">
      <c r="C46" s="8" t="s">
        <v>89</v>
      </c>
      <c r="D46" s="15">
        <v>0</v>
      </c>
      <c r="E46" s="71">
        <f t="shared" si="1"/>
        <v>0</v>
      </c>
    </row>
    <row r="47" spans="1:5" ht="15" customHeight="1" x14ac:dyDescent="0.2">
      <c r="C47" s="8" t="s">
        <v>90</v>
      </c>
      <c r="D47" s="15">
        <f>COUNTIF($J71:$J170,3)</f>
        <v>0</v>
      </c>
      <c r="E47" s="71">
        <f t="shared" si="1"/>
        <v>0</v>
      </c>
    </row>
    <row r="48" spans="1:5" ht="15" customHeight="1" x14ac:dyDescent="0.2">
      <c r="C48" s="8" t="s">
        <v>91</v>
      </c>
      <c r="D48" s="15">
        <f>COUNTIF($J71:$J170,4)</f>
        <v>0</v>
      </c>
      <c r="E48" s="71">
        <f t="shared" si="1"/>
        <v>0</v>
      </c>
    </row>
    <row r="49" spans="1:5" ht="15" customHeight="1" x14ac:dyDescent="0.2">
      <c r="C49" s="8" t="s">
        <v>92</v>
      </c>
      <c r="D49" s="15">
        <f>COUNTIF($J71:$J170,5)</f>
        <v>0</v>
      </c>
      <c r="E49" s="71">
        <f t="shared" si="1"/>
        <v>0</v>
      </c>
    </row>
    <row r="50" spans="1:5" ht="15" customHeight="1" x14ac:dyDescent="0.2">
      <c r="C50" s="8" t="s">
        <v>93</v>
      </c>
      <c r="D50" s="15">
        <f>COUNTIF($J71:$J170,6)</f>
        <v>0</v>
      </c>
      <c r="E50" s="71">
        <f t="shared" si="1"/>
        <v>0</v>
      </c>
    </row>
    <row r="51" spans="1:5" ht="15" customHeight="1" x14ac:dyDescent="0.2">
      <c r="B51" s="4"/>
      <c r="C51" s="12" t="s">
        <v>82</v>
      </c>
      <c r="D51" s="21">
        <f>SUM(D45:D50)</f>
        <v>361</v>
      </c>
      <c r="E51" s="53">
        <f>SUM(E45:E50)</f>
        <v>1</v>
      </c>
    </row>
    <row r="52" spans="1:5" ht="15" customHeight="1" x14ac:dyDescent="0.2">
      <c r="B52" s="4"/>
      <c r="C52" s="81"/>
      <c r="D52" s="78"/>
      <c r="E52" s="82"/>
    </row>
    <row r="53" spans="1:5" ht="15" customHeight="1" x14ac:dyDescent="0.2">
      <c r="A53" t="s">
        <v>37</v>
      </c>
      <c r="B53" t="s">
        <v>20</v>
      </c>
      <c r="C53" s="88" t="s">
        <v>37</v>
      </c>
      <c r="D53" s="87" t="s">
        <v>5</v>
      </c>
      <c r="E53" s="87" t="s">
        <v>6</v>
      </c>
    </row>
    <row r="54" spans="1:5" ht="15" customHeight="1" x14ac:dyDescent="0.2">
      <c r="C54" s="84" t="s">
        <v>211</v>
      </c>
      <c r="D54" s="9">
        <f>COUNTIF($K71:$K170,1)</f>
        <v>100</v>
      </c>
      <c r="E54" s="83">
        <f>D54/$D67</f>
        <v>1</v>
      </c>
    </row>
    <row r="55" spans="1:5" ht="15" customHeight="1" x14ac:dyDescent="0.2">
      <c r="C55" s="84" t="s">
        <v>212</v>
      </c>
      <c r="D55" s="9">
        <f>COUNTIF($K71:$K170,2)</f>
        <v>0</v>
      </c>
      <c r="E55" s="83">
        <f>D55/$D67</f>
        <v>0</v>
      </c>
    </row>
    <row r="56" spans="1:5" ht="15" customHeight="1" x14ac:dyDescent="0.2">
      <c r="C56" s="84" t="s">
        <v>213</v>
      </c>
      <c r="D56" s="9">
        <f>COUNTIF($K71:$K170,3)</f>
        <v>0</v>
      </c>
      <c r="E56" s="83">
        <f>D56/$D67</f>
        <v>0</v>
      </c>
    </row>
    <row r="57" spans="1:5" ht="15" customHeight="1" x14ac:dyDescent="0.2">
      <c r="C57" s="84" t="s">
        <v>229</v>
      </c>
      <c r="D57" s="9">
        <f>COUNTIF($K71:$K170,5)</f>
        <v>0</v>
      </c>
      <c r="E57" s="83">
        <f>D57/$D67</f>
        <v>0</v>
      </c>
    </row>
    <row r="58" spans="1:5" ht="15" customHeight="1" x14ac:dyDescent="0.2">
      <c r="C58" s="84" t="s">
        <v>230</v>
      </c>
      <c r="D58" s="9">
        <f>COUNTIF($K71:$K170,6)</f>
        <v>0</v>
      </c>
      <c r="E58" s="83">
        <f>D58/$D67</f>
        <v>0</v>
      </c>
    </row>
    <row r="59" spans="1:5" ht="15" customHeight="1" x14ac:dyDescent="0.2">
      <c r="C59" s="84" t="s">
        <v>231</v>
      </c>
      <c r="D59" s="9">
        <f>COUNTIF($K71:$K170,7)</f>
        <v>0</v>
      </c>
      <c r="E59" s="83">
        <f>D59/$D67</f>
        <v>0</v>
      </c>
    </row>
    <row r="60" spans="1:5" ht="15" customHeight="1" x14ac:dyDescent="0.2">
      <c r="C60" s="84" t="s">
        <v>232</v>
      </c>
      <c r="D60" s="9">
        <f>COUNTIF($K71:$K170,9)</f>
        <v>0</v>
      </c>
      <c r="E60" s="83">
        <f>D60/$D67</f>
        <v>0</v>
      </c>
    </row>
    <row r="61" spans="1:5" ht="15" customHeight="1" x14ac:dyDescent="0.2">
      <c r="C61" s="84" t="s">
        <v>233</v>
      </c>
      <c r="D61" s="9">
        <f>COUNTIF($K71:$K170,10)</f>
        <v>0</v>
      </c>
      <c r="E61" s="83">
        <f>D61/$D67</f>
        <v>0</v>
      </c>
    </row>
    <row r="62" spans="1:5" ht="15" customHeight="1" x14ac:dyDescent="0.2">
      <c r="C62" s="84" t="s">
        <v>234</v>
      </c>
      <c r="D62" s="9">
        <f>COUNTIF($K71:$K170,11)</f>
        <v>0</v>
      </c>
      <c r="E62" s="83">
        <f>D62/$D67</f>
        <v>0</v>
      </c>
    </row>
    <row r="63" spans="1:5" ht="15" customHeight="1" x14ac:dyDescent="0.2">
      <c r="C63" s="84" t="s">
        <v>235</v>
      </c>
      <c r="D63" s="9">
        <f>COUNTIF($K71:$K170,12)</f>
        <v>0</v>
      </c>
      <c r="E63" s="83">
        <f>D63/$D67</f>
        <v>0</v>
      </c>
    </row>
    <row r="64" spans="1:5" ht="15" customHeight="1" x14ac:dyDescent="0.2">
      <c r="C64" s="84" t="s">
        <v>236</v>
      </c>
      <c r="D64" s="9">
        <f>COUNTIF($K71:$K170,14)</f>
        <v>0</v>
      </c>
      <c r="E64" s="83">
        <f>D64/$D67</f>
        <v>0</v>
      </c>
    </row>
    <row r="65" spans="1:20" ht="15" customHeight="1" x14ac:dyDescent="0.2">
      <c r="C65" s="84" t="s">
        <v>237</v>
      </c>
      <c r="D65" s="9">
        <f>COUNTIF($K71:$K170,15)</f>
        <v>0</v>
      </c>
      <c r="E65" s="83">
        <f>D65/$D67</f>
        <v>0</v>
      </c>
    </row>
    <row r="66" spans="1:20" ht="15" customHeight="1" x14ac:dyDescent="0.2">
      <c r="C66" s="84" t="s">
        <v>238</v>
      </c>
      <c r="D66" s="9">
        <f>COUNTIF($K71:$K170,16)</f>
        <v>0</v>
      </c>
      <c r="E66" s="83">
        <f>D66/$D67</f>
        <v>0</v>
      </c>
    </row>
    <row r="67" spans="1:20" ht="15" customHeight="1" x14ac:dyDescent="0.2">
      <c r="C67" s="9"/>
      <c r="D67" s="9">
        <f>SUM(D54:D66)</f>
        <v>100</v>
      </c>
      <c r="E67" s="83">
        <v>1</v>
      </c>
    </row>
    <row r="68" spans="1:20" ht="15" customHeight="1" x14ac:dyDescent="0.2">
      <c r="B68" s="4"/>
      <c r="C68" s="81"/>
      <c r="D68" s="78"/>
      <c r="E68" s="82"/>
    </row>
    <row r="70" spans="1:20" s="14" customFormat="1" ht="30.75" customHeight="1" x14ac:dyDescent="0.2">
      <c r="A70" s="62" t="s">
        <v>22</v>
      </c>
      <c r="C70" s="65" t="s">
        <v>23</v>
      </c>
      <c r="D70" s="65" t="s">
        <v>45</v>
      </c>
      <c r="E70" s="65" t="s">
        <v>38</v>
      </c>
      <c r="F70" s="65" t="s">
        <v>55</v>
      </c>
      <c r="G70" s="65" t="s">
        <v>42</v>
      </c>
      <c r="H70" s="65" t="s">
        <v>43</v>
      </c>
      <c r="I70" s="65" t="s">
        <v>44</v>
      </c>
      <c r="J70" s="65" t="s">
        <v>87</v>
      </c>
      <c r="K70" s="65" t="s">
        <v>37</v>
      </c>
      <c r="L70" s="66" t="s">
        <v>46</v>
      </c>
      <c r="M70" s="66" t="s">
        <v>47</v>
      </c>
      <c r="N70" s="66" t="s">
        <v>48</v>
      </c>
      <c r="O70" s="66" t="s">
        <v>49</v>
      </c>
      <c r="P70" s="66" t="s">
        <v>50</v>
      </c>
      <c r="Q70" s="66" t="s">
        <v>51</v>
      </c>
      <c r="R70" s="66" t="s">
        <v>52</v>
      </c>
      <c r="S70" s="66" t="s">
        <v>53</v>
      </c>
      <c r="T70" s="66" t="s">
        <v>54</v>
      </c>
    </row>
    <row r="71" spans="1:20" s="109" customFormat="1" ht="15" customHeight="1" x14ac:dyDescent="0.2">
      <c r="C71" s="110">
        <v>1</v>
      </c>
      <c r="D71" s="111" t="s">
        <v>99</v>
      </c>
      <c r="E71" s="124">
        <v>32</v>
      </c>
      <c r="F71" s="110" t="str">
        <f>IF(E71&gt;49,"5",IF(E71&gt;39,"4",IF(E71&gt;29,"3",IF(E71&gt;19,"2",IF(E71&gt;0,"1","0")))))</f>
        <v>3</v>
      </c>
      <c r="G71" s="124">
        <v>1</v>
      </c>
      <c r="H71" s="124">
        <v>3</v>
      </c>
      <c r="I71" s="124">
        <v>2</v>
      </c>
      <c r="J71" s="112">
        <v>1</v>
      </c>
      <c r="K71" s="112">
        <v>1</v>
      </c>
      <c r="L71" s="123">
        <v>3</v>
      </c>
      <c r="M71" s="123">
        <v>3</v>
      </c>
      <c r="N71" s="123">
        <v>3</v>
      </c>
      <c r="O71" s="123">
        <v>4</v>
      </c>
      <c r="P71" s="123">
        <v>3</v>
      </c>
      <c r="Q71" s="123">
        <v>3</v>
      </c>
      <c r="R71" s="123">
        <v>3</v>
      </c>
      <c r="S71" s="123">
        <v>3</v>
      </c>
      <c r="T71" s="123">
        <v>3</v>
      </c>
    </row>
    <row r="72" spans="1:20" s="109" customFormat="1" ht="15" customHeight="1" x14ac:dyDescent="0.2">
      <c r="C72" s="110">
        <f t="shared" ref="C72:C135" si="2">C71+1</f>
        <v>2</v>
      </c>
      <c r="D72" s="111" t="s">
        <v>100</v>
      </c>
      <c r="E72" s="124">
        <v>40</v>
      </c>
      <c r="F72" s="110" t="str">
        <f>IF(E72&gt;49,"5",IF(E72&gt;39,"4",IF(E72&gt;29,"3",IF(E72&gt;19,"2",IF(E72&gt;0,"1","0")))))</f>
        <v>4</v>
      </c>
      <c r="G72" s="124">
        <v>1</v>
      </c>
      <c r="H72" s="124">
        <v>3</v>
      </c>
      <c r="I72" s="124">
        <v>3</v>
      </c>
      <c r="J72" s="112">
        <v>1</v>
      </c>
      <c r="K72" s="112">
        <v>1</v>
      </c>
      <c r="L72" s="107">
        <v>3</v>
      </c>
      <c r="M72" s="107">
        <v>2</v>
      </c>
      <c r="N72" s="107">
        <v>3</v>
      </c>
      <c r="O72" s="107">
        <v>3</v>
      </c>
      <c r="P72" s="107">
        <v>3</v>
      </c>
      <c r="Q72" s="107">
        <v>3</v>
      </c>
      <c r="R72" s="107">
        <v>3</v>
      </c>
      <c r="S72" s="107">
        <v>3</v>
      </c>
      <c r="T72" s="107">
        <v>2</v>
      </c>
    </row>
    <row r="73" spans="1:20" s="109" customFormat="1" ht="15" customHeight="1" x14ac:dyDescent="0.2">
      <c r="C73" s="110">
        <f>C72+1</f>
        <v>3</v>
      </c>
      <c r="D73" s="111" t="s">
        <v>101</v>
      </c>
      <c r="E73" s="124">
        <v>35</v>
      </c>
      <c r="F73" s="110" t="str">
        <f t="shared" ref="F73:F136" si="3">IF(E73&gt;49,"5",IF(E73&gt;39,"4",IF(E73&gt;29,"3",IF(E73&gt;19,"2",IF(E73&gt;0,"1","0")))))</f>
        <v>3</v>
      </c>
      <c r="G73" s="124">
        <v>2</v>
      </c>
      <c r="H73" s="124">
        <v>3</v>
      </c>
      <c r="I73" s="124">
        <v>2</v>
      </c>
      <c r="J73" s="112">
        <v>1</v>
      </c>
      <c r="K73" s="112">
        <v>1</v>
      </c>
      <c r="L73" s="107">
        <v>3</v>
      </c>
      <c r="M73" s="107">
        <v>2</v>
      </c>
      <c r="N73" s="107">
        <v>3</v>
      </c>
      <c r="O73" s="107">
        <v>3</v>
      </c>
      <c r="P73" s="107">
        <v>3</v>
      </c>
      <c r="Q73" s="107">
        <v>3</v>
      </c>
      <c r="R73" s="107">
        <v>3</v>
      </c>
      <c r="S73" s="107">
        <v>3</v>
      </c>
      <c r="T73" s="107">
        <v>2</v>
      </c>
    </row>
    <row r="74" spans="1:20" s="109" customFormat="1" ht="15" customHeight="1" x14ac:dyDescent="0.2">
      <c r="C74" s="110">
        <f t="shared" si="2"/>
        <v>4</v>
      </c>
      <c r="D74" s="111" t="s">
        <v>102</v>
      </c>
      <c r="E74" s="124">
        <v>20</v>
      </c>
      <c r="F74" s="110">
        <f>H71</f>
        <v>3</v>
      </c>
      <c r="G74" s="124">
        <v>1</v>
      </c>
      <c r="H74" s="124">
        <v>4</v>
      </c>
      <c r="I74" s="124">
        <v>3</v>
      </c>
      <c r="J74" s="112">
        <v>1</v>
      </c>
      <c r="K74" s="112">
        <v>1</v>
      </c>
      <c r="L74" s="107">
        <v>3</v>
      </c>
      <c r="M74" s="107">
        <v>2</v>
      </c>
      <c r="N74" s="107">
        <v>3</v>
      </c>
      <c r="O74" s="107">
        <v>3</v>
      </c>
      <c r="P74" s="107">
        <v>3</v>
      </c>
      <c r="Q74" s="107">
        <v>3</v>
      </c>
      <c r="R74" s="107">
        <v>3</v>
      </c>
      <c r="S74" s="107">
        <v>3</v>
      </c>
      <c r="T74" s="107">
        <v>2</v>
      </c>
    </row>
    <row r="75" spans="1:20" s="109" customFormat="1" ht="15" customHeight="1" x14ac:dyDescent="0.2">
      <c r="C75" s="110">
        <f t="shared" si="2"/>
        <v>5</v>
      </c>
      <c r="D75" s="111" t="s">
        <v>103</v>
      </c>
      <c r="E75" s="124">
        <v>45</v>
      </c>
      <c r="F75" s="110" t="str">
        <f t="shared" si="3"/>
        <v>4</v>
      </c>
      <c r="G75" s="124">
        <v>1</v>
      </c>
      <c r="H75" s="124">
        <v>3</v>
      </c>
      <c r="I75" s="124">
        <v>2</v>
      </c>
      <c r="J75" s="112">
        <v>1</v>
      </c>
      <c r="K75" s="112">
        <v>1</v>
      </c>
      <c r="L75" s="107">
        <v>3</v>
      </c>
      <c r="M75" s="107">
        <v>2</v>
      </c>
      <c r="N75" s="107">
        <v>3</v>
      </c>
      <c r="O75" s="107">
        <v>3</v>
      </c>
      <c r="P75" s="107">
        <v>3</v>
      </c>
      <c r="Q75" s="107">
        <v>3</v>
      </c>
      <c r="R75" s="107">
        <v>3</v>
      </c>
      <c r="S75" s="107">
        <v>3</v>
      </c>
      <c r="T75" s="107">
        <v>2</v>
      </c>
    </row>
    <row r="76" spans="1:20" s="109" customFormat="1" ht="15" customHeight="1" x14ac:dyDescent="0.2">
      <c r="C76" s="110">
        <f t="shared" si="2"/>
        <v>6</v>
      </c>
      <c r="D76" s="111" t="s">
        <v>104</v>
      </c>
      <c r="E76" s="124">
        <v>43</v>
      </c>
      <c r="F76" s="110" t="str">
        <f t="shared" si="3"/>
        <v>4</v>
      </c>
      <c r="G76" s="124">
        <v>2</v>
      </c>
      <c r="H76" s="124">
        <v>2</v>
      </c>
      <c r="I76" s="124">
        <v>3</v>
      </c>
      <c r="J76" s="112">
        <v>1</v>
      </c>
      <c r="K76" s="112">
        <v>1</v>
      </c>
      <c r="L76" s="107">
        <v>3</v>
      </c>
      <c r="M76" s="107">
        <v>2</v>
      </c>
      <c r="N76" s="107">
        <v>3</v>
      </c>
      <c r="O76" s="107">
        <v>3</v>
      </c>
      <c r="P76" s="107">
        <v>3</v>
      </c>
      <c r="Q76" s="107">
        <v>3</v>
      </c>
      <c r="R76" s="107">
        <v>3</v>
      </c>
      <c r="S76" s="107">
        <v>3</v>
      </c>
      <c r="T76" s="107">
        <v>2</v>
      </c>
    </row>
    <row r="77" spans="1:20" s="109" customFormat="1" ht="15" customHeight="1" x14ac:dyDescent="0.2">
      <c r="C77" s="110">
        <f t="shared" si="2"/>
        <v>7</v>
      </c>
      <c r="D77" s="111" t="s">
        <v>105</v>
      </c>
      <c r="E77" s="124">
        <v>25</v>
      </c>
      <c r="F77" s="110" t="str">
        <f t="shared" si="3"/>
        <v>2</v>
      </c>
      <c r="G77" s="124">
        <v>2</v>
      </c>
      <c r="H77" s="124">
        <v>5</v>
      </c>
      <c r="I77" s="124">
        <v>1</v>
      </c>
      <c r="J77" s="112">
        <v>1</v>
      </c>
      <c r="K77" s="112">
        <v>1</v>
      </c>
      <c r="L77" s="107">
        <v>3</v>
      </c>
      <c r="M77" s="107">
        <v>2</v>
      </c>
      <c r="N77" s="107">
        <v>3</v>
      </c>
      <c r="O77" s="107">
        <v>3</v>
      </c>
      <c r="P77" s="107">
        <v>3</v>
      </c>
      <c r="Q77" s="107">
        <v>3</v>
      </c>
      <c r="R77" s="107">
        <v>3</v>
      </c>
      <c r="S77" s="107">
        <v>3</v>
      </c>
      <c r="T77" s="107">
        <v>2</v>
      </c>
    </row>
    <row r="78" spans="1:20" s="109" customFormat="1" ht="15" customHeight="1" x14ac:dyDescent="0.2">
      <c r="C78" s="110">
        <f t="shared" si="2"/>
        <v>8</v>
      </c>
      <c r="D78" s="111" t="s">
        <v>106</v>
      </c>
      <c r="E78" s="124">
        <v>30</v>
      </c>
      <c r="F78" s="110" t="str">
        <f t="shared" si="3"/>
        <v>3</v>
      </c>
      <c r="G78" s="124">
        <v>1</v>
      </c>
      <c r="H78" s="124">
        <v>4</v>
      </c>
      <c r="I78" s="124">
        <v>3</v>
      </c>
      <c r="J78" s="112">
        <v>1</v>
      </c>
      <c r="K78" s="112">
        <v>1</v>
      </c>
      <c r="L78" s="107">
        <v>3</v>
      </c>
      <c r="M78" s="107">
        <v>2</v>
      </c>
      <c r="N78" s="107">
        <v>3</v>
      </c>
      <c r="O78" s="107">
        <v>3</v>
      </c>
      <c r="P78" s="107">
        <v>3</v>
      </c>
      <c r="Q78" s="107">
        <v>3</v>
      </c>
      <c r="R78" s="107">
        <v>3</v>
      </c>
      <c r="S78" s="107">
        <v>3</v>
      </c>
      <c r="T78" s="107">
        <v>2</v>
      </c>
    </row>
    <row r="79" spans="1:20" s="109" customFormat="1" ht="15" customHeight="1" x14ac:dyDescent="0.2">
      <c r="C79" s="110">
        <f t="shared" si="2"/>
        <v>9</v>
      </c>
      <c r="D79" s="111" t="s">
        <v>107</v>
      </c>
      <c r="E79" s="124">
        <v>42</v>
      </c>
      <c r="F79" s="110" t="str">
        <f t="shared" si="3"/>
        <v>4</v>
      </c>
      <c r="G79" s="124">
        <v>2</v>
      </c>
      <c r="H79" s="124">
        <v>3</v>
      </c>
      <c r="I79" s="124">
        <v>2</v>
      </c>
      <c r="J79" s="112">
        <v>1</v>
      </c>
      <c r="K79" s="112">
        <v>1</v>
      </c>
      <c r="L79" s="107">
        <v>3</v>
      </c>
      <c r="M79" s="107">
        <v>2</v>
      </c>
      <c r="N79" s="107">
        <v>3</v>
      </c>
      <c r="O79" s="107">
        <v>3</v>
      </c>
      <c r="P79" s="107">
        <v>3</v>
      </c>
      <c r="Q79" s="107">
        <v>3</v>
      </c>
      <c r="R79" s="107">
        <v>3</v>
      </c>
      <c r="S79" s="107">
        <v>3</v>
      </c>
      <c r="T79" s="107">
        <v>2</v>
      </c>
    </row>
    <row r="80" spans="1:20" s="109" customFormat="1" ht="15" customHeight="1" x14ac:dyDescent="0.2">
      <c r="C80" s="110">
        <f t="shared" si="2"/>
        <v>10</v>
      </c>
      <c r="D80" s="111" t="s">
        <v>108</v>
      </c>
      <c r="E80" s="124">
        <v>30</v>
      </c>
      <c r="F80" s="110" t="str">
        <f t="shared" si="3"/>
        <v>3</v>
      </c>
      <c r="G80" s="124">
        <v>1</v>
      </c>
      <c r="H80" s="124">
        <v>3</v>
      </c>
      <c r="I80" s="124">
        <v>4</v>
      </c>
      <c r="J80" s="112">
        <v>1</v>
      </c>
      <c r="K80" s="112">
        <v>1</v>
      </c>
      <c r="L80" s="107">
        <v>3</v>
      </c>
      <c r="M80" s="107">
        <v>2</v>
      </c>
      <c r="N80" s="107">
        <v>3</v>
      </c>
      <c r="O80" s="107">
        <v>3</v>
      </c>
      <c r="P80" s="107">
        <v>3</v>
      </c>
      <c r="Q80" s="107">
        <v>3</v>
      </c>
      <c r="R80" s="107">
        <v>3</v>
      </c>
      <c r="S80" s="107">
        <v>3</v>
      </c>
      <c r="T80" s="107">
        <v>2</v>
      </c>
    </row>
    <row r="81" spans="3:20" s="109" customFormat="1" ht="15" customHeight="1" x14ac:dyDescent="0.2">
      <c r="C81" s="110">
        <f t="shared" si="2"/>
        <v>11</v>
      </c>
      <c r="D81" s="111" t="s">
        <v>109</v>
      </c>
      <c r="E81" s="124">
        <v>27</v>
      </c>
      <c r="F81" s="110" t="str">
        <f t="shared" si="3"/>
        <v>2</v>
      </c>
      <c r="G81" s="124">
        <v>2</v>
      </c>
      <c r="H81" s="124">
        <v>3</v>
      </c>
      <c r="I81" s="124">
        <v>5</v>
      </c>
      <c r="J81" s="112">
        <v>1</v>
      </c>
      <c r="K81" s="112">
        <v>1</v>
      </c>
      <c r="L81" s="74">
        <v>4</v>
      </c>
      <c r="M81" s="74">
        <v>4</v>
      </c>
      <c r="N81" s="74">
        <v>4</v>
      </c>
      <c r="O81" s="107">
        <v>3</v>
      </c>
      <c r="P81" s="74">
        <v>4</v>
      </c>
      <c r="Q81" s="74">
        <v>4</v>
      </c>
      <c r="R81" s="74">
        <v>4</v>
      </c>
      <c r="S81" s="74">
        <v>4</v>
      </c>
      <c r="T81" s="74">
        <v>4</v>
      </c>
    </row>
    <row r="82" spans="3:20" s="109" customFormat="1" ht="15" customHeight="1" x14ac:dyDescent="0.2">
      <c r="C82" s="110">
        <f t="shared" si="2"/>
        <v>12</v>
      </c>
      <c r="D82" s="111" t="s">
        <v>110</v>
      </c>
      <c r="E82" s="124">
        <v>29</v>
      </c>
      <c r="F82" s="110" t="str">
        <f t="shared" si="3"/>
        <v>2</v>
      </c>
      <c r="G82" s="124">
        <v>1</v>
      </c>
      <c r="H82" s="124">
        <v>2</v>
      </c>
      <c r="I82" s="124">
        <v>1</v>
      </c>
      <c r="J82" s="112">
        <v>1</v>
      </c>
      <c r="K82" s="112">
        <v>1</v>
      </c>
      <c r="L82" s="74">
        <v>4</v>
      </c>
      <c r="M82" s="74">
        <v>4</v>
      </c>
      <c r="N82" s="74">
        <v>4</v>
      </c>
      <c r="O82" s="107">
        <v>3</v>
      </c>
      <c r="P82" s="74">
        <v>4</v>
      </c>
      <c r="Q82" s="74">
        <v>4</v>
      </c>
      <c r="R82" s="74">
        <v>4</v>
      </c>
      <c r="S82" s="74">
        <v>4</v>
      </c>
      <c r="T82" s="74">
        <v>4</v>
      </c>
    </row>
    <row r="83" spans="3:20" s="109" customFormat="1" ht="15" customHeight="1" x14ac:dyDescent="0.2">
      <c r="C83" s="110">
        <f t="shared" si="2"/>
        <v>13</v>
      </c>
      <c r="D83" s="111" t="s">
        <v>111</v>
      </c>
      <c r="E83" s="124">
        <v>30</v>
      </c>
      <c r="F83" s="110" t="str">
        <f t="shared" si="3"/>
        <v>3</v>
      </c>
      <c r="G83" s="124">
        <v>2</v>
      </c>
      <c r="H83" s="124">
        <v>3</v>
      </c>
      <c r="I83" s="124">
        <v>2</v>
      </c>
      <c r="J83" s="112">
        <v>1</v>
      </c>
      <c r="K83" s="112">
        <v>1</v>
      </c>
      <c r="L83" s="74">
        <v>4</v>
      </c>
      <c r="M83" s="74">
        <v>4</v>
      </c>
      <c r="N83" s="74">
        <v>4</v>
      </c>
      <c r="O83" s="107">
        <v>3</v>
      </c>
      <c r="P83" s="74">
        <v>4</v>
      </c>
      <c r="Q83" s="74">
        <v>4</v>
      </c>
      <c r="R83" s="74">
        <v>4</v>
      </c>
      <c r="S83" s="74">
        <v>4</v>
      </c>
      <c r="T83" s="74">
        <v>4</v>
      </c>
    </row>
    <row r="84" spans="3:20" s="109" customFormat="1" ht="15" customHeight="1" x14ac:dyDescent="0.2">
      <c r="C84" s="110">
        <f t="shared" si="2"/>
        <v>14</v>
      </c>
      <c r="D84" s="111" t="s">
        <v>112</v>
      </c>
      <c r="E84" s="124">
        <v>44</v>
      </c>
      <c r="F84" s="110" t="str">
        <f t="shared" si="3"/>
        <v>4</v>
      </c>
      <c r="G84" s="124">
        <v>1</v>
      </c>
      <c r="H84" s="124">
        <v>3</v>
      </c>
      <c r="I84" s="124">
        <v>3</v>
      </c>
      <c r="J84" s="112">
        <v>1</v>
      </c>
      <c r="K84" s="112">
        <v>1</v>
      </c>
      <c r="L84" s="74">
        <v>4</v>
      </c>
      <c r="M84" s="74">
        <v>4</v>
      </c>
      <c r="N84" s="74">
        <v>4</v>
      </c>
      <c r="O84" s="107">
        <v>3</v>
      </c>
      <c r="P84" s="74">
        <v>4</v>
      </c>
      <c r="Q84" s="74">
        <v>4</v>
      </c>
      <c r="R84" s="74">
        <v>4</v>
      </c>
      <c r="S84" s="74">
        <v>4</v>
      </c>
      <c r="T84" s="74">
        <v>4</v>
      </c>
    </row>
    <row r="85" spans="3:20" s="109" customFormat="1" ht="15" customHeight="1" x14ac:dyDescent="0.2">
      <c r="C85" s="110">
        <f t="shared" si="2"/>
        <v>15</v>
      </c>
      <c r="D85" s="111" t="s">
        <v>113</v>
      </c>
      <c r="E85" s="124">
        <v>25</v>
      </c>
      <c r="F85" s="110" t="str">
        <f t="shared" si="3"/>
        <v>2</v>
      </c>
      <c r="G85" s="124">
        <v>2</v>
      </c>
      <c r="H85" s="124">
        <v>2</v>
      </c>
      <c r="I85" s="124">
        <v>4</v>
      </c>
      <c r="J85" s="112">
        <v>1</v>
      </c>
      <c r="K85" s="112">
        <v>1</v>
      </c>
      <c r="L85" s="74">
        <v>4</v>
      </c>
      <c r="M85" s="74">
        <v>4</v>
      </c>
      <c r="N85" s="74">
        <v>4</v>
      </c>
      <c r="O85" s="107">
        <v>3</v>
      </c>
      <c r="P85" s="74">
        <v>4</v>
      </c>
      <c r="Q85" s="74">
        <v>4</v>
      </c>
      <c r="R85" s="74">
        <v>4</v>
      </c>
      <c r="S85" s="74">
        <v>4</v>
      </c>
      <c r="T85" s="74">
        <v>4</v>
      </c>
    </row>
    <row r="86" spans="3:20" s="109" customFormat="1" ht="15" customHeight="1" x14ac:dyDescent="0.2">
      <c r="C86" s="110">
        <f t="shared" si="2"/>
        <v>16</v>
      </c>
      <c r="D86" s="111" t="s">
        <v>114</v>
      </c>
      <c r="E86" s="124">
        <v>23</v>
      </c>
      <c r="F86" s="110" t="str">
        <f t="shared" si="3"/>
        <v>2</v>
      </c>
      <c r="G86" s="124">
        <v>1</v>
      </c>
      <c r="H86" s="124">
        <v>2</v>
      </c>
      <c r="I86" s="124">
        <v>3</v>
      </c>
      <c r="J86" s="112">
        <v>1</v>
      </c>
      <c r="K86" s="112">
        <v>1</v>
      </c>
      <c r="L86" s="74">
        <v>4</v>
      </c>
      <c r="M86" s="74">
        <v>4</v>
      </c>
      <c r="N86" s="74">
        <v>4</v>
      </c>
      <c r="O86" s="107">
        <v>3</v>
      </c>
      <c r="P86" s="74">
        <v>4</v>
      </c>
      <c r="Q86" s="74">
        <v>4</v>
      </c>
      <c r="R86" s="74">
        <v>4</v>
      </c>
      <c r="S86" s="74">
        <v>4</v>
      </c>
      <c r="T86" s="74">
        <v>4</v>
      </c>
    </row>
    <row r="87" spans="3:20" s="109" customFormat="1" ht="15" customHeight="1" x14ac:dyDescent="0.2">
      <c r="C87" s="110">
        <f t="shared" si="2"/>
        <v>17</v>
      </c>
      <c r="D87" s="111" t="s">
        <v>115</v>
      </c>
      <c r="E87" s="124">
        <v>22</v>
      </c>
      <c r="F87" s="110" t="str">
        <f t="shared" si="3"/>
        <v>2</v>
      </c>
      <c r="G87" s="124">
        <v>2</v>
      </c>
      <c r="H87" s="124">
        <v>4</v>
      </c>
      <c r="I87" s="124">
        <v>4</v>
      </c>
      <c r="J87" s="112">
        <v>1</v>
      </c>
      <c r="K87" s="112">
        <v>1</v>
      </c>
      <c r="L87" s="74">
        <v>4</v>
      </c>
      <c r="M87" s="74">
        <v>4</v>
      </c>
      <c r="N87" s="74">
        <v>4</v>
      </c>
      <c r="O87" s="107">
        <v>3</v>
      </c>
      <c r="P87" s="74">
        <v>4</v>
      </c>
      <c r="Q87" s="74">
        <v>4</v>
      </c>
      <c r="R87" s="74">
        <v>4</v>
      </c>
      <c r="S87" s="74">
        <v>4</v>
      </c>
      <c r="T87" s="74">
        <v>4</v>
      </c>
    </row>
    <row r="88" spans="3:20" s="109" customFormat="1" ht="15" customHeight="1" x14ac:dyDescent="0.2">
      <c r="C88" s="110">
        <f t="shared" si="2"/>
        <v>18</v>
      </c>
      <c r="D88" s="111" t="s">
        <v>116</v>
      </c>
      <c r="E88" s="124">
        <v>24</v>
      </c>
      <c r="F88" s="110" t="str">
        <f t="shared" si="3"/>
        <v>2</v>
      </c>
      <c r="G88" s="124">
        <v>2</v>
      </c>
      <c r="H88" s="124">
        <v>4</v>
      </c>
      <c r="I88" s="124">
        <v>5</v>
      </c>
      <c r="J88" s="112">
        <v>1</v>
      </c>
      <c r="K88" s="112">
        <v>1</v>
      </c>
      <c r="L88" s="74">
        <v>4</v>
      </c>
      <c r="M88" s="74">
        <v>4</v>
      </c>
      <c r="N88" s="74">
        <v>4</v>
      </c>
      <c r="O88" s="107">
        <v>3</v>
      </c>
      <c r="P88" s="74">
        <v>4</v>
      </c>
      <c r="Q88" s="74">
        <v>4</v>
      </c>
      <c r="R88" s="74">
        <v>4</v>
      </c>
      <c r="S88" s="74">
        <v>4</v>
      </c>
      <c r="T88" s="74">
        <v>4</v>
      </c>
    </row>
    <row r="89" spans="3:20" s="109" customFormat="1" ht="15" customHeight="1" x14ac:dyDescent="0.2">
      <c r="C89" s="110">
        <f t="shared" si="2"/>
        <v>19</v>
      </c>
      <c r="D89" s="111" t="s">
        <v>117</v>
      </c>
      <c r="E89" s="124">
        <v>21</v>
      </c>
      <c r="F89" s="110" t="str">
        <f t="shared" si="3"/>
        <v>2</v>
      </c>
      <c r="G89" s="124">
        <v>1</v>
      </c>
      <c r="H89" s="124">
        <v>4</v>
      </c>
      <c r="I89" s="124">
        <v>2</v>
      </c>
      <c r="J89" s="112">
        <v>1</v>
      </c>
      <c r="K89" s="112">
        <v>1</v>
      </c>
      <c r="L89" s="74">
        <v>4</v>
      </c>
      <c r="M89" s="74">
        <v>4</v>
      </c>
      <c r="N89" s="74">
        <v>4</v>
      </c>
      <c r="O89" s="107">
        <v>3</v>
      </c>
      <c r="P89" s="74">
        <v>4</v>
      </c>
      <c r="Q89" s="74">
        <v>4</v>
      </c>
      <c r="R89" s="74">
        <v>4</v>
      </c>
      <c r="S89" s="74">
        <v>4</v>
      </c>
      <c r="T89" s="74">
        <v>4</v>
      </c>
    </row>
    <row r="90" spans="3:20" s="109" customFormat="1" ht="15" customHeight="1" x14ac:dyDescent="0.2">
      <c r="C90" s="110">
        <f t="shared" si="2"/>
        <v>20</v>
      </c>
      <c r="D90" s="111" t="s">
        <v>118</v>
      </c>
      <c r="E90" s="124">
        <v>30</v>
      </c>
      <c r="F90" s="110" t="str">
        <f t="shared" si="3"/>
        <v>3</v>
      </c>
      <c r="G90" s="124">
        <v>1</v>
      </c>
      <c r="H90" s="124">
        <v>3</v>
      </c>
      <c r="I90" s="124">
        <v>3</v>
      </c>
      <c r="J90" s="112">
        <v>1</v>
      </c>
      <c r="K90" s="112">
        <v>1</v>
      </c>
      <c r="L90" s="74">
        <v>4</v>
      </c>
      <c r="M90" s="74">
        <v>4</v>
      </c>
      <c r="N90" s="74">
        <v>4</v>
      </c>
      <c r="O90" s="107">
        <v>3</v>
      </c>
      <c r="P90" s="74">
        <v>4</v>
      </c>
      <c r="Q90" s="74">
        <v>4</v>
      </c>
      <c r="R90" s="74">
        <v>4</v>
      </c>
      <c r="S90" s="74">
        <v>4</v>
      </c>
      <c r="T90" s="74">
        <v>4</v>
      </c>
    </row>
    <row r="91" spans="3:20" s="109" customFormat="1" ht="15" customHeight="1" x14ac:dyDescent="0.2">
      <c r="C91" s="110">
        <f t="shared" si="2"/>
        <v>21</v>
      </c>
      <c r="D91" s="111" t="s">
        <v>119</v>
      </c>
      <c r="E91" s="124">
        <v>36</v>
      </c>
      <c r="F91" s="110" t="str">
        <f t="shared" si="3"/>
        <v>3</v>
      </c>
      <c r="G91" s="124">
        <v>2</v>
      </c>
      <c r="H91" s="124">
        <v>2</v>
      </c>
      <c r="I91" s="124">
        <v>2</v>
      </c>
      <c r="J91" s="112">
        <v>1</v>
      </c>
      <c r="K91" s="112">
        <v>1</v>
      </c>
      <c r="L91" s="74">
        <v>4</v>
      </c>
      <c r="M91" s="74">
        <v>4</v>
      </c>
      <c r="N91" s="74">
        <v>4</v>
      </c>
      <c r="O91" s="107">
        <v>3</v>
      </c>
      <c r="P91" s="74">
        <v>4</v>
      </c>
      <c r="Q91" s="74">
        <v>4</v>
      </c>
      <c r="R91" s="74">
        <v>4</v>
      </c>
      <c r="S91" s="74">
        <v>4</v>
      </c>
      <c r="T91" s="74">
        <v>4</v>
      </c>
    </row>
    <row r="92" spans="3:20" s="109" customFormat="1" ht="15" customHeight="1" x14ac:dyDescent="0.2">
      <c r="C92" s="110">
        <f t="shared" si="2"/>
        <v>22</v>
      </c>
      <c r="D92" s="111" t="s">
        <v>120</v>
      </c>
      <c r="E92" s="124">
        <v>50</v>
      </c>
      <c r="F92" s="110" t="str">
        <f t="shared" si="3"/>
        <v>5</v>
      </c>
      <c r="G92" s="124">
        <v>1</v>
      </c>
      <c r="H92" s="124">
        <v>3</v>
      </c>
      <c r="I92" s="124">
        <v>3</v>
      </c>
      <c r="J92" s="112">
        <v>1</v>
      </c>
      <c r="K92" s="112">
        <v>1</v>
      </c>
      <c r="L92" s="74">
        <v>4</v>
      </c>
      <c r="M92" s="74">
        <v>4</v>
      </c>
      <c r="N92" s="74">
        <v>4</v>
      </c>
      <c r="O92" s="107">
        <v>3</v>
      </c>
      <c r="P92" s="74">
        <v>4</v>
      </c>
      <c r="Q92" s="74">
        <v>4</v>
      </c>
      <c r="R92" s="74">
        <v>4</v>
      </c>
      <c r="S92" s="74">
        <v>4</v>
      </c>
      <c r="T92" s="74">
        <v>4</v>
      </c>
    </row>
    <row r="93" spans="3:20" ht="15" customHeight="1" x14ac:dyDescent="0.2">
      <c r="C93" s="15">
        <f t="shared" si="2"/>
        <v>23</v>
      </c>
      <c r="D93" s="34" t="s">
        <v>121</v>
      </c>
      <c r="E93" s="124">
        <v>33</v>
      </c>
      <c r="F93" s="15" t="str">
        <f t="shared" si="3"/>
        <v>3</v>
      </c>
      <c r="G93" s="124">
        <v>2</v>
      </c>
      <c r="H93" s="124">
        <v>2</v>
      </c>
      <c r="I93" s="124">
        <v>2</v>
      </c>
      <c r="J93" s="124">
        <v>1</v>
      </c>
      <c r="K93" s="112">
        <v>1</v>
      </c>
      <c r="L93" s="74">
        <v>4</v>
      </c>
      <c r="M93" s="74">
        <v>4</v>
      </c>
      <c r="N93" s="74">
        <v>4</v>
      </c>
      <c r="O93" s="107">
        <v>3</v>
      </c>
      <c r="P93" s="74">
        <v>4</v>
      </c>
      <c r="Q93" s="74">
        <v>4</v>
      </c>
      <c r="R93" s="74">
        <v>4</v>
      </c>
      <c r="S93" s="74">
        <v>4</v>
      </c>
      <c r="T93" s="74">
        <v>4</v>
      </c>
    </row>
    <row r="94" spans="3:20" ht="15" customHeight="1" x14ac:dyDescent="0.2">
      <c r="C94" s="15">
        <f t="shared" si="2"/>
        <v>24</v>
      </c>
      <c r="D94" s="34" t="s">
        <v>122</v>
      </c>
      <c r="E94" s="124">
        <v>56</v>
      </c>
      <c r="F94" s="15" t="str">
        <f t="shared" si="3"/>
        <v>5</v>
      </c>
      <c r="G94" s="124">
        <v>1</v>
      </c>
      <c r="H94" s="124">
        <v>3</v>
      </c>
      <c r="I94" s="124">
        <v>3</v>
      </c>
      <c r="J94" s="124">
        <v>1</v>
      </c>
      <c r="K94" s="112">
        <v>1</v>
      </c>
      <c r="L94" s="74">
        <v>4</v>
      </c>
      <c r="M94" s="74">
        <v>4</v>
      </c>
      <c r="N94" s="74">
        <v>4</v>
      </c>
      <c r="O94" s="107">
        <v>3</v>
      </c>
      <c r="P94" s="74">
        <v>4</v>
      </c>
      <c r="Q94" s="74">
        <v>4</v>
      </c>
      <c r="R94" s="74">
        <v>4</v>
      </c>
      <c r="S94" s="74">
        <v>4</v>
      </c>
      <c r="T94" s="74">
        <v>4</v>
      </c>
    </row>
    <row r="95" spans="3:20" ht="15" customHeight="1" x14ac:dyDescent="0.2">
      <c r="C95" s="15">
        <f t="shared" si="2"/>
        <v>25</v>
      </c>
      <c r="D95" s="34" t="s">
        <v>123</v>
      </c>
      <c r="E95" s="124">
        <v>60</v>
      </c>
      <c r="F95" s="15" t="str">
        <f t="shared" si="3"/>
        <v>5</v>
      </c>
      <c r="G95" s="124">
        <v>2</v>
      </c>
      <c r="H95" s="124">
        <v>2</v>
      </c>
      <c r="I95" s="124">
        <v>1</v>
      </c>
      <c r="J95" s="124">
        <v>1</v>
      </c>
      <c r="K95" s="112">
        <v>1</v>
      </c>
      <c r="L95" s="74">
        <v>4</v>
      </c>
      <c r="M95" s="74">
        <v>4</v>
      </c>
      <c r="N95" s="74">
        <v>4</v>
      </c>
      <c r="O95" s="107">
        <v>3</v>
      </c>
      <c r="P95" s="74">
        <v>4</v>
      </c>
      <c r="Q95" s="74">
        <v>4</v>
      </c>
      <c r="R95" s="74">
        <v>4</v>
      </c>
      <c r="S95" s="74">
        <v>4</v>
      </c>
      <c r="T95" s="74">
        <v>4</v>
      </c>
    </row>
    <row r="96" spans="3:20" ht="15" customHeight="1" x14ac:dyDescent="0.2">
      <c r="C96" s="15">
        <f t="shared" si="2"/>
        <v>26</v>
      </c>
      <c r="D96" s="34" t="s">
        <v>124</v>
      </c>
      <c r="E96" s="124">
        <v>45</v>
      </c>
      <c r="F96" s="15" t="str">
        <f t="shared" si="3"/>
        <v>4</v>
      </c>
      <c r="G96" s="124">
        <v>1</v>
      </c>
      <c r="H96" s="124">
        <v>4</v>
      </c>
      <c r="I96" s="124">
        <v>4</v>
      </c>
      <c r="J96" s="124">
        <v>1</v>
      </c>
      <c r="K96" s="112">
        <v>1</v>
      </c>
      <c r="L96" s="74">
        <v>4</v>
      </c>
      <c r="M96" s="74">
        <v>4</v>
      </c>
      <c r="N96" s="74">
        <v>4</v>
      </c>
      <c r="O96" s="107">
        <v>3</v>
      </c>
      <c r="P96" s="74">
        <v>4</v>
      </c>
      <c r="Q96" s="74">
        <v>4</v>
      </c>
      <c r="R96" s="74">
        <v>4</v>
      </c>
      <c r="S96" s="74">
        <v>4</v>
      </c>
      <c r="T96" s="74">
        <v>4</v>
      </c>
    </row>
    <row r="97" spans="3:20" ht="15" customHeight="1" x14ac:dyDescent="0.2">
      <c r="C97" s="15">
        <f t="shared" si="2"/>
        <v>27</v>
      </c>
      <c r="D97" s="34" t="s">
        <v>125</v>
      </c>
      <c r="E97" s="124">
        <v>30</v>
      </c>
      <c r="F97" s="15" t="str">
        <f t="shared" si="3"/>
        <v>3</v>
      </c>
      <c r="G97" s="124">
        <v>2</v>
      </c>
      <c r="H97" s="124">
        <v>5</v>
      </c>
      <c r="I97" s="124">
        <v>5</v>
      </c>
      <c r="J97" s="124">
        <v>1</v>
      </c>
      <c r="K97" s="112">
        <v>1</v>
      </c>
      <c r="L97" s="74">
        <v>4</v>
      </c>
      <c r="M97" s="74">
        <v>4</v>
      </c>
      <c r="N97" s="74">
        <v>4</v>
      </c>
      <c r="O97" s="107">
        <v>3</v>
      </c>
      <c r="P97" s="74">
        <v>4</v>
      </c>
      <c r="Q97" s="74">
        <v>4</v>
      </c>
      <c r="R97" s="74">
        <v>4</v>
      </c>
      <c r="S97" s="74">
        <v>4</v>
      </c>
      <c r="T97" s="74">
        <v>4</v>
      </c>
    </row>
    <row r="98" spans="3:20" ht="15" customHeight="1" x14ac:dyDescent="0.2">
      <c r="C98" s="15">
        <f t="shared" si="2"/>
        <v>28</v>
      </c>
      <c r="D98" s="34" t="s">
        <v>126</v>
      </c>
      <c r="E98" s="124">
        <v>55</v>
      </c>
      <c r="F98" s="15" t="str">
        <f t="shared" si="3"/>
        <v>5</v>
      </c>
      <c r="G98" s="124">
        <v>1</v>
      </c>
      <c r="H98" s="124">
        <v>2</v>
      </c>
      <c r="I98" s="124">
        <v>2</v>
      </c>
      <c r="J98" s="124">
        <v>1</v>
      </c>
      <c r="K98" s="112">
        <v>1</v>
      </c>
      <c r="L98" s="74">
        <v>4</v>
      </c>
      <c r="M98" s="74">
        <v>4</v>
      </c>
      <c r="N98" s="74">
        <v>4</v>
      </c>
      <c r="O98" s="107">
        <v>3</v>
      </c>
      <c r="P98" s="74">
        <v>4</v>
      </c>
      <c r="Q98" s="74">
        <v>4</v>
      </c>
      <c r="R98" s="74">
        <v>4</v>
      </c>
      <c r="S98" s="74">
        <v>4</v>
      </c>
      <c r="T98" s="74">
        <v>4</v>
      </c>
    </row>
    <row r="99" spans="3:20" ht="15" customHeight="1" x14ac:dyDescent="0.2">
      <c r="C99" s="15">
        <f t="shared" si="2"/>
        <v>29</v>
      </c>
      <c r="D99" s="34" t="s">
        <v>127</v>
      </c>
      <c r="E99" s="124">
        <v>30</v>
      </c>
      <c r="F99" s="15" t="str">
        <f t="shared" si="3"/>
        <v>3</v>
      </c>
      <c r="G99" s="124">
        <v>2</v>
      </c>
      <c r="H99" s="124">
        <v>2</v>
      </c>
      <c r="I99" s="124">
        <v>3</v>
      </c>
      <c r="J99" s="124">
        <v>1</v>
      </c>
      <c r="K99" s="112">
        <v>1</v>
      </c>
      <c r="L99" s="74">
        <v>4</v>
      </c>
      <c r="M99" s="74">
        <v>4</v>
      </c>
      <c r="N99" s="74">
        <v>4</v>
      </c>
      <c r="O99" s="107">
        <v>3</v>
      </c>
      <c r="P99" s="74">
        <v>4</v>
      </c>
      <c r="Q99" s="74">
        <v>4</v>
      </c>
      <c r="R99" s="74">
        <v>4</v>
      </c>
      <c r="S99" s="74">
        <v>4</v>
      </c>
      <c r="T99" s="74">
        <v>4</v>
      </c>
    </row>
    <row r="100" spans="3:20" ht="15" customHeight="1" x14ac:dyDescent="0.2">
      <c r="C100" s="15">
        <f t="shared" si="2"/>
        <v>30</v>
      </c>
      <c r="D100" s="34" t="s">
        <v>128</v>
      </c>
      <c r="E100" s="124">
        <v>32</v>
      </c>
      <c r="F100" s="15" t="str">
        <f t="shared" si="3"/>
        <v>3</v>
      </c>
      <c r="G100" s="124">
        <v>1</v>
      </c>
      <c r="H100" s="124">
        <v>2</v>
      </c>
      <c r="I100" s="124">
        <v>4</v>
      </c>
      <c r="J100" s="124">
        <v>1</v>
      </c>
      <c r="K100" s="112">
        <v>1</v>
      </c>
      <c r="L100" s="74">
        <v>4</v>
      </c>
      <c r="M100" s="74">
        <v>4</v>
      </c>
      <c r="N100" s="74">
        <v>4</v>
      </c>
      <c r="O100" s="107">
        <v>3</v>
      </c>
      <c r="P100" s="74">
        <v>4</v>
      </c>
      <c r="Q100" s="74">
        <v>4</v>
      </c>
      <c r="R100" s="74">
        <v>4</v>
      </c>
      <c r="S100" s="74">
        <v>4</v>
      </c>
      <c r="T100" s="74">
        <v>4</v>
      </c>
    </row>
    <row r="101" spans="3:20" ht="15" customHeight="1" x14ac:dyDescent="0.2">
      <c r="C101" s="15">
        <f t="shared" si="2"/>
        <v>31</v>
      </c>
      <c r="D101" s="34" t="s">
        <v>129</v>
      </c>
      <c r="E101" s="124">
        <v>55</v>
      </c>
      <c r="F101" s="15" t="str">
        <f t="shared" si="3"/>
        <v>5</v>
      </c>
      <c r="G101" s="124">
        <v>1</v>
      </c>
      <c r="H101" s="124">
        <v>3</v>
      </c>
      <c r="I101" s="124">
        <v>5</v>
      </c>
      <c r="J101" s="124">
        <v>1</v>
      </c>
      <c r="K101" s="112">
        <v>1</v>
      </c>
      <c r="L101" s="123">
        <v>3</v>
      </c>
      <c r="M101" s="123">
        <v>3</v>
      </c>
      <c r="N101" s="123">
        <v>3</v>
      </c>
      <c r="O101" s="123">
        <v>4</v>
      </c>
      <c r="P101" s="123">
        <v>3</v>
      </c>
      <c r="Q101" s="123">
        <v>3</v>
      </c>
      <c r="R101" s="123">
        <v>3</v>
      </c>
      <c r="S101" s="123">
        <v>3</v>
      </c>
      <c r="T101" s="123">
        <v>3</v>
      </c>
    </row>
    <row r="102" spans="3:20" ht="15" customHeight="1" x14ac:dyDescent="0.2">
      <c r="C102" s="15">
        <f t="shared" si="2"/>
        <v>32</v>
      </c>
      <c r="D102" s="34" t="s">
        <v>130</v>
      </c>
      <c r="E102" s="124">
        <v>30</v>
      </c>
      <c r="F102" s="15" t="str">
        <f t="shared" si="3"/>
        <v>3</v>
      </c>
      <c r="G102" s="124">
        <v>2</v>
      </c>
      <c r="H102" s="124">
        <v>3</v>
      </c>
      <c r="I102" s="124">
        <v>5</v>
      </c>
      <c r="J102" s="124">
        <v>1</v>
      </c>
      <c r="K102" s="112">
        <v>1</v>
      </c>
      <c r="L102" s="123">
        <v>3</v>
      </c>
      <c r="M102" s="123">
        <v>3</v>
      </c>
      <c r="N102" s="123">
        <v>3</v>
      </c>
      <c r="O102" s="123">
        <v>4</v>
      </c>
      <c r="P102" s="123">
        <v>3</v>
      </c>
      <c r="Q102" s="123">
        <v>3</v>
      </c>
      <c r="R102" s="123">
        <v>3</v>
      </c>
      <c r="S102" s="123">
        <v>3</v>
      </c>
      <c r="T102" s="123">
        <v>3</v>
      </c>
    </row>
    <row r="103" spans="3:20" ht="15" customHeight="1" x14ac:dyDescent="0.2">
      <c r="C103" s="15">
        <f t="shared" si="2"/>
        <v>33</v>
      </c>
      <c r="D103" s="34" t="s">
        <v>131</v>
      </c>
      <c r="E103" s="124">
        <v>45</v>
      </c>
      <c r="F103" s="15" t="str">
        <f t="shared" si="3"/>
        <v>4</v>
      </c>
      <c r="G103" s="124">
        <v>2</v>
      </c>
      <c r="H103" s="124">
        <v>3</v>
      </c>
      <c r="I103" s="124">
        <v>5</v>
      </c>
      <c r="J103" s="124">
        <v>1</v>
      </c>
      <c r="K103" s="112">
        <v>1</v>
      </c>
      <c r="L103" s="123">
        <v>2</v>
      </c>
      <c r="M103" s="123">
        <v>3</v>
      </c>
      <c r="N103" s="123">
        <v>3</v>
      </c>
      <c r="O103" s="123">
        <v>4</v>
      </c>
      <c r="P103" s="123">
        <v>3</v>
      </c>
      <c r="Q103" s="123">
        <v>3</v>
      </c>
      <c r="R103" s="123">
        <v>3</v>
      </c>
      <c r="S103" s="123">
        <v>3</v>
      </c>
      <c r="T103" s="123">
        <v>3</v>
      </c>
    </row>
    <row r="104" spans="3:20" ht="15" customHeight="1" x14ac:dyDescent="0.2">
      <c r="C104" s="15">
        <f t="shared" si="2"/>
        <v>34</v>
      </c>
      <c r="D104" s="34" t="s">
        <v>132</v>
      </c>
      <c r="E104" s="124">
        <v>30</v>
      </c>
      <c r="F104" s="15" t="str">
        <f t="shared" si="3"/>
        <v>3</v>
      </c>
      <c r="G104" s="124">
        <v>1</v>
      </c>
      <c r="H104" s="124">
        <v>1</v>
      </c>
      <c r="I104" s="124">
        <v>3</v>
      </c>
      <c r="J104" s="124">
        <v>1</v>
      </c>
      <c r="K104" s="112">
        <v>1</v>
      </c>
      <c r="L104" s="123">
        <v>2</v>
      </c>
      <c r="M104" s="123">
        <v>3</v>
      </c>
      <c r="N104" s="123">
        <v>3</v>
      </c>
      <c r="O104" s="123">
        <v>4</v>
      </c>
      <c r="P104" s="123">
        <v>3</v>
      </c>
      <c r="Q104" s="123">
        <v>3</v>
      </c>
      <c r="R104" s="123">
        <v>3</v>
      </c>
      <c r="S104" s="123">
        <v>3</v>
      </c>
      <c r="T104" s="123">
        <v>3</v>
      </c>
    </row>
    <row r="105" spans="3:20" ht="15" customHeight="1" x14ac:dyDescent="0.2">
      <c r="C105" s="15">
        <f t="shared" si="2"/>
        <v>35</v>
      </c>
      <c r="D105" s="34" t="s">
        <v>133</v>
      </c>
      <c r="E105" s="124">
        <v>31</v>
      </c>
      <c r="F105" s="15" t="str">
        <f t="shared" si="3"/>
        <v>3</v>
      </c>
      <c r="G105" s="124">
        <v>1</v>
      </c>
      <c r="H105" s="124">
        <v>1</v>
      </c>
      <c r="I105" s="124">
        <v>4</v>
      </c>
      <c r="J105" s="124">
        <v>1</v>
      </c>
      <c r="K105" s="112">
        <v>1</v>
      </c>
      <c r="L105" s="123">
        <v>3</v>
      </c>
      <c r="M105" s="123">
        <v>3</v>
      </c>
      <c r="N105" s="123">
        <v>3</v>
      </c>
      <c r="O105" s="123">
        <v>4</v>
      </c>
      <c r="P105" s="123">
        <v>3</v>
      </c>
      <c r="Q105" s="123">
        <v>3</v>
      </c>
      <c r="R105" s="123">
        <v>3</v>
      </c>
      <c r="S105" s="123">
        <v>3</v>
      </c>
      <c r="T105" s="123">
        <v>3</v>
      </c>
    </row>
    <row r="106" spans="3:20" ht="15" customHeight="1" x14ac:dyDescent="0.2">
      <c r="C106" s="15">
        <f t="shared" si="2"/>
        <v>36</v>
      </c>
      <c r="D106" s="34" t="s">
        <v>134</v>
      </c>
      <c r="E106" s="124">
        <v>25</v>
      </c>
      <c r="F106" s="15" t="str">
        <f t="shared" si="3"/>
        <v>2</v>
      </c>
      <c r="G106" s="124">
        <v>2</v>
      </c>
      <c r="H106" s="124">
        <v>3</v>
      </c>
      <c r="I106" s="124">
        <v>3</v>
      </c>
      <c r="J106" s="124">
        <v>1</v>
      </c>
      <c r="K106" s="112">
        <v>1</v>
      </c>
      <c r="L106" s="123">
        <v>3</v>
      </c>
      <c r="M106" s="123">
        <v>3</v>
      </c>
      <c r="N106" s="123">
        <v>3</v>
      </c>
      <c r="O106" s="123">
        <v>4</v>
      </c>
      <c r="P106" s="123">
        <v>3</v>
      </c>
      <c r="Q106" s="123">
        <v>3</v>
      </c>
      <c r="R106" s="123">
        <v>3</v>
      </c>
      <c r="S106" s="123">
        <v>3</v>
      </c>
      <c r="T106" s="123">
        <v>3</v>
      </c>
    </row>
    <row r="107" spans="3:20" ht="15" customHeight="1" x14ac:dyDescent="0.2">
      <c r="C107" s="15">
        <f t="shared" si="2"/>
        <v>37</v>
      </c>
      <c r="D107" s="34" t="s">
        <v>135</v>
      </c>
      <c r="E107" s="124">
        <v>20</v>
      </c>
      <c r="F107" s="15" t="str">
        <f t="shared" si="3"/>
        <v>2</v>
      </c>
      <c r="G107" s="124">
        <v>1</v>
      </c>
      <c r="H107" s="124">
        <v>3</v>
      </c>
      <c r="I107" s="124">
        <v>4</v>
      </c>
      <c r="J107" s="124">
        <v>1</v>
      </c>
      <c r="K107" s="112">
        <v>1</v>
      </c>
      <c r="L107" s="123">
        <v>3</v>
      </c>
      <c r="M107" s="123">
        <v>3</v>
      </c>
      <c r="N107" s="123">
        <v>3</v>
      </c>
      <c r="O107" s="123">
        <v>4</v>
      </c>
      <c r="P107" s="123">
        <v>3</v>
      </c>
      <c r="Q107" s="123">
        <v>3</v>
      </c>
      <c r="R107" s="123">
        <v>3</v>
      </c>
      <c r="S107" s="123">
        <v>3</v>
      </c>
      <c r="T107" s="123">
        <v>3</v>
      </c>
    </row>
    <row r="108" spans="3:20" ht="15" customHeight="1" x14ac:dyDescent="0.2">
      <c r="C108" s="15">
        <f t="shared" si="2"/>
        <v>38</v>
      </c>
      <c r="D108" s="34" t="s">
        <v>136</v>
      </c>
      <c r="E108" s="124">
        <v>19</v>
      </c>
      <c r="F108" s="15" t="str">
        <f t="shared" si="3"/>
        <v>1</v>
      </c>
      <c r="G108" s="124">
        <v>2</v>
      </c>
      <c r="H108" s="124">
        <v>3</v>
      </c>
      <c r="I108" s="124">
        <v>4</v>
      </c>
      <c r="J108" s="124">
        <v>1</v>
      </c>
      <c r="K108" s="112">
        <v>1</v>
      </c>
      <c r="L108" s="123">
        <v>3</v>
      </c>
      <c r="M108" s="123">
        <v>3</v>
      </c>
      <c r="N108" s="123">
        <v>3</v>
      </c>
      <c r="O108" s="123">
        <v>4</v>
      </c>
      <c r="P108" s="123">
        <v>3</v>
      </c>
      <c r="Q108" s="123">
        <v>3</v>
      </c>
      <c r="R108" s="123">
        <v>3</v>
      </c>
      <c r="S108" s="123">
        <v>3</v>
      </c>
      <c r="T108" s="123">
        <v>3</v>
      </c>
    </row>
    <row r="109" spans="3:20" ht="15" customHeight="1" x14ac:dyDescent="0.2">
      <c r="C109" s="15">
        <f t="shared" si="2"/>
        <v>39</v>
      </c>
      <c r="D109" s="34" t="s">
        <v>137</v>
      </c>
      <c r="E109" s="124">
        <v>18</v>
      </c>
      <c r="F109" s="15" t="str">
        <f t="shared" si="3"/>
        <v>1</v>
      </c>
      <c r="G109" s="124">
        <v>1</v>
      </c>
      <c r="H109" s="124">
        <v>3</v>
      </c>
      <c r="I109" s="124">
        <v>4</v>
      </c>
      <c r="J109" s="124">
        <v>1</v>
      </c>
      <c r="K109" s="112">
        <v>1</v>
      </c>
      <c r="L109" s="123">
        <v>3</v>
      </c>
      <c r="M109" s="123">
        <v>3</v>
      </c>
      <c r="N109" s="123">
        <v>3</v>
      </c>
      <c r="O109" s="123">
        <v>4</v>
      </c>
      <c r="P109" s="123">
        <v>3</v>
      </c>
      <c r="Q109" s="123">
        <v>3</v>
      </c>
      <c r="R109" s="123">
        <v>3</v>
      </c>
      <c r="S109" s="123">
        <v>3</v>
      </c>
      <c r="T109" s="123">
        <v>3</v>
      </c>
    </row>
    <row r="110" spans="3:20" ht="15" customHeight="1" x14ac:dyDescent="0.2">
      <c r="C110" s="15">
        <f t="shared" si="2"/>
        <v>40</v>
      </c>
      <c r="D110" s="34" t="s">
        <v>138</v>
      </c>
      <c r="E110" s="124">
        <v>35</v>
      </c>
      <c r="F110" s="15" t="str">
        <f t="shared" si="3"/>
        <v>3</v>
      </c>
      <c r="G110" s="124">
        <v>2</v>
      </c>
      <c r="H110" s="124">
        <v>2</v>
      </c>
      <c r="I110" s="124">
        <v>4</v>
      </c>
      <c r="J110" s="124">
        <v>1</v>
      </c>
      <c r="K110" s="112">
        <v>1</v>
      </c>
      <c r="L110" s="123">
        <v>3</v>
      </c>
      <c r="M110" s="123">
        <v>3</v>
      </c>
      <c r="N110" s="123">
        <v>3</v>
      </c>
      <c r="O110" s="123">
        <v>4</v>
      </c>
      <c r="P110" s="123">
        <v>3</v>
      </c>
      <c r="Q110" s="123">
        <v>3</v>
      </c>
      <c r="R110" s="123">
        <v>3</v>
      </c>
      <c r="S110" s="123">
        <v>3</v>
      </c>
      <c r="T110" s="123">
        <v>3</v>
      </c>
    </row>
    <row r="111" spans="3:20" ht="15" customHeight="1" x14ac:dyDescent="0.2">
      <c r="C111" s="15">
        <f t="shared" si="2"/>
        <v>41</v>
      </c>
      <c r="D111" s="34" t="s">
        <v>139</v>
      </c>
      <c r="E111" s="124">
        <v>21</v>
      </c>
      <c r="F111" s="15" t="str">
        <f t="shared" si="3"/>
        <v>2</v>
      </c>
      <c r="G111" s="124">
        <v>1</v>
      </c>
      <c r="H111" s="124">
        <v>4</v>
      </c>
      <c r="I111" s="124">
        <v>2</v>
      </c>
      <c r="J111" s="124">
        <v>1</v>
      </c>
      <c r="K111" s="112">
        <v>1</v>
      </c>
      <c r="L111" s="123">
        <v>3</v>
      </c>
      <c r="M111" s="123">
        <v>3</v>
      </c>
      <c r="N111" s="123">
        <v>3</v>
      </c>
      <c r="O111" s="123">
        <v>4</v>
      </c>
      <c r="P111" s="123">
        <v>3</v>
      </c>
      <c r="Q111" s="123">
        <v>3</v>
      </c>
      <c r="R111" s="123">
        <v>3</v>
      </c>
      <c r="S111" s="123">
        <v>3</v>
      </c>
      <c r="T111" s="123">
        <v>3</v>
      </c>
    </row>
    <row r="112" spans="3:20" ht="15" customHeight="1" x14ac:dyDescent="0.2">
      <c r="C112" s="15">
        <f t="shared" si="2"/>
        <v>42</v>
      </c>
      <c r="D112" s="34" t="s">
        <v>140</v>
      </c>
      <c r="E112" s="124">
        <v>45</v>
      </c>
      <c r="F112" s="15" t="str">
        <f t="shared" si="3"/>
        <v>4</v>
      </c>
      <c r="G112" s="124">
        <v>2</v>
      </c>
      <c r="H112" s="124">
        <v>3</v>
      </c>
      <c r="I112" s="124">
        <v>2</v>
      </c>
      <c r="J112" s="124">
        <v>1</v>
      </c>
      <c r="K112" s="112">
        <v>1</v>
      </c>
      <c r="L112" s="123">
        <v>3</v>
      </c>
      <c r="M112" s="123">
        <v>3</v>
      </c>
      <c r="N112" s="123">
        <v>3</v>
      </c>
      <c r="O112" s="123">
        <v>4</v>
      </c>
      <c r="P112" s="123">
        <v>3</v>
      </c>
      <c r="Q112" s="123">
        <v>3</v>
      </c>
      <c r="R112" s="123">
        <v>3</v>
      </c>
      <c r="S112" s="123">
        <v>3</v>
      </c>
      <c r="T112" s="123">
        <v>3</v>
      </c>
    </row>
    <row r="113" spans="3:20" ht="15" customHeight="1" x14ac:dyDescent="0.2">
      <c r="C113" s="15">
        <f t="shared" si="2"/>
        <v>43</v>
      </c>
      <c r="D113" s="34" t="s">
        <v>141</v>
      </c>
      <c r="E113" s="124">
        <v>34</v>
      </c>
      <c r="F113" s="15" t="str">
        <f t="shared" si="3"/>
        <v>3</v>
      </c>
      <c r="G113" s="124">
        <v>1</v>
      </c>
      <c r="H113" s="124">
        <v>3</v>
      </c>
      <c r="I113" s="124">
        <v>2</v>
      </c>
      <c r="J113" s="124">
        <v>1</v>
      </c>
      <c r="K113" s="112">
        <v>1</v>
      </c>
      <c r="L113" s="123">
        <v>3</v>
      </c>
      <c r="M113" s="123">
        <v>3</v>
      </c>
      <c r="N113" s="123">
        <v>3</v>
      </c>
      <c r="O113" s="123">
        <v>4</v>
      </c>
      <c r="P113" s="123">
        <v>3</v>
      </c>
      <c r="Q113" s="123">
        <v>3</v>
      </c>
      <c r="R113" s="123">
        <v>3</v>
      </c>
      <c r="S113" s="123">
        <v>3</v>
      </c>
      <c r="T113" s="123">
        <v>3</v>
      </c>
    </row>
    <row r="114" spans="3:20" ht="15" customHeight="1" x14ac:dyDescent="0.2">
      <c r="C114" s="15">
        <f t="shared" si="2"/>
        <v>44</v>
      </c>
      <c r="D114" s="34" t="s">
        <v>142</v>
      </c>
      <c r="E114" s="124">
        <v>21</v>
      </c>
      <c r="F114" s="15" t="str">
        <f t="shared" si="3"/>
        <v>2</v>
      </c>
      <c r="G114" s="124">
        <v>2</v>
      </c>
      <c r="H114" s="124">
        <v>2</v>
      </c>
      <c r="I114" s="124">
        <v>5</v>
      </c>
      <c r="J114" s="124">
        <v>1</v>
      </c>
      <c r="K114" s="112">
        <v>1</v>
      </c>
      <c r="L114" s="123">
        <v>3</v>
      </c>
      <c r="M114" s="123">
        <v>3</v>
      </c>
      <c r="N114" s="123">
        <v>3</v>
      </c>
      <c r="O114" s="123">
        <v>4</v>
      </c>
      <c r="P114" s="123">
        <v>3</v>
      </c>
      <c r="Q114" s="123">
        <v>3</v>
      </c>
      <c r="R114" s="123">
        <v>3</v>
      </c>
      <c r="S114" s="123">
        <v>3</v>
      </c>
      <c r="T114" s="123">
        <v>3</v>
      </c>
    </row>
    <row r="115" spans="3:20" ht="15" customHeight="1" x14ac:dyDescent="0.2">
      <c r="C115" s="15">
        <f t="shared" si="2"/>
        <v>45</v>
      </c>
      <c r="D115" s="34" t="s">
        <v>143</v>
      </c>
      <c r="E115" s="124">
        <v>20</v>
      </c>
      <c r="F115" s="15" t="str">
        <f t="shared" si="3"/>
        <v>2</v>
      </c>
      <c r="G115" s="124">
        <v>1</v>
      </c>
      <c r="H115" s="124">
        <v>2</v>
      </c>
      <c r="I115" s="124">
        <v>5</v>
      </c>
      <c r="J115" s="124">
        <v>1</v>
      </c>
      <c r="K115" s="112">
        <v>1</v>
      </c>
      <c r="L115" s="123">
        <v>3</v>
      </c>
      <c r="M115" s="123">
        <v>3</v>
      </c>
      <c r="N115" s="123">
        <v>3</v>
      </c>
      <c r="O115" s="123">
        <v>4</v>
      </c>
      <c r="P115" s="123">
        <v>3</v>
      </c>
      <c r="Q115" s="123">
        <v>3</v>
      </c>
      <c r="R115" s="123">
        <v>3</v>
      </c>
      <c r="S115" s="123">
        <v>3</v>
      </c>
      <c r="T115" s="123">
        <v>3</v>
      </c>
    </row>
    <row r="116" spans="3:20" ht="15" customHeight="1" x14ac:dyDescent="0.2">
      <c r="C116" s="15">
        <f t="shared" si="2"/>
        <v>46</v>
      </c>
      <c r="D116" s="34" t="s">
        <v>144</v>
      </c>
      <c r="E116" s="124">
        <v>19</v>
      </c>
      <c r="F116" s="15" t="str">
        <f t="shared" si="3"/>
        <v>1</v>
      </c>
      <c r="G116" s="124">
        <v>1</v>
      </c>
      <c r="H116" s="124">
        <v>1</v>
      </c>
      <c r="I116" s="124">
        <v>4</v>
      </c>
      <c r="J116" s="124">
        <v>1</v>
      </c>
      <c r="K116" s="112">
        <v>1</v>
      </c>
      <c r="L116" s="123">
        <v>3</v>
      </c>
      <c r="M116" s="123">
        <v>3</v>
      </c>
      <c r="N116" s="123">
        <v>3</v>
      </c>
      <c r="O116" s="123">
        <v>4</v>
      </c>
      <c r="P116" s="123">
        <v>3</v>
      </c>
      <c r="Q116" s="123">
        <v>3</v>
      </c>
      <c r="R116" s="123">
        <v>3</v>
      </c>
      <c r="S116" s="123">
        <v>3</v>
      </c>
      <c r="T116" s="123">
        <v>3</v>
      </c>
    </row>
    <row r="117" spans="3:20" ht="15" customHeight="1" x14ac:dyDescent="0.2">
      <c r="C117" s="15">
        <f t="shared" si="2"/>
        <v>47</v>
      </c>
      <c r="D117" s="34" t="s">
        <v>145</v>
      </c>
      <c r="E117" s="124">
        <v>36</v>
      </c>
      <c r="F117" s="15" t="str">
        <f t="shared" si="3"/>
        <v>3</v>
      </c>
      <c r="G117" s="124">
        <v>2</v>
      </c>
      <c r="H117" s="124">
        <v>4</v>
      </c>
      <c r="I117" s="124">
        <v>1</v>
      </c>
      <c r="J117" s="124">
        <v>1</v>
      </c>
      <c r="K117" s="112">
        <v>1</v>
      </c>
      <c r="L117" s="123">
        <v>3</v>
      </c>
      <c r="M117" s="123">
        <v>3</v>
      </c>
      <c r="N117" s="123">
        <v>3</v>
      </c>
      <c r="O117" s="123">
        <v>4</v>
      </c>
      <c r="P117" s="123">
        <v>3</v>
      </c>
      <c r="Q117" s="123">
        <v>3</v>
      </c>
      <c r="R117" s="123">
        <v>3</v>
      </c>
      <c r="S117" s="123">
        <v>3</v>
      </c>
      <c r="T117" s="123">
        <v>3</v>
      </c>
    </row>
    <row r="118" spans="3:20" ht="15" customHeight="1" x14ac:dyDescent="0.2">
      <c r="C118" s="15">
        <f t="shared" si="2"/>
        <v>48</v>
      </c>
      <c r="D118" s="34" t="s">
        <v>146</v>
      </c>
      <c r="E118" s="124">
        <v>55</v>
      </c>
      <c r="F118" s="15" t="str">
        <f t="shared" si="3"/>
        <v>5</v>
      </c>
      <c r="G118" s="124">
        <v>2</v>
      </c>
      <c r="H118" s="124">
        <v>3</v>
      </c>
      <c r="I118" s="124">
        <v>3</v>
      </c>
      <c r="J118" s="124">
        <v>1</v>
      </c>
      <c r="K118" s="112">
        <v>1</v>
      </c>
      <c r="L118" s="123">
        <v>3</v>
      </c>
      <c r="M118" s="123">
        <v>3</v>
      </c>
      <c r="N118" s="123">
        <v>3</v>
      </c>
      <c r="O118" s="123">
        <v>4</v>
      </c>
      <c r="P118" s="123">
        <v>3</v>
      </c>
      <c r="Q118" s="123">
        <v>3</v>
      </c>
      <c r="R118" s="123">
        <v>3</v>
      </c>
      <c r="S118" s="123">
        <v>3</v>
      </c>
      <c r="T118" s="123">
        <v>3</v>
      </c>
    </row>
    <row r="119" spans="3:20" ht="15" customHeight="1" x14ac:dyDescent="0.2">
      <c r="C119" s="15">
        <f t="shared" si="2"/>
        <v>49</v>
      </c>
      <c r="D119" s="34" t="s">
        <v>147</v>
      </c>
      <c r="E119" s="124">
        <v>30</v>
      </c>
      <c r="F119" s="15" t="str">
        <f t="shared" si="3"/>
        <v>3</v>
      </c>
      <c r="G119" s="124">
        <v>1</v>
      </c>
      <c r="H119" s="124">
        <v>5</v>
      </c>
      <c r="I119" s="124">
        <v>2</v>
      </c>
      <c r="J119" s="124">
        <v>1</v>
      </c>
      <c r="K119" s="112">
        <v>1</v>
      </c>
      <c r="L119" s="123">
        <v>3</v>
      </c>
      <c r="M119" s="123">
        <v>3</v>
      </c>
      <c r="N119" s="123">
        <v>3</v>
      </c>
      <c r="O119" s="123">
        <v>4</v>
      </c>
      <c r="P119" s="123">
        <v>3</v>
      </c>
      <c r="Q119" s="123">
        <v>3</v>
      </c>
      <c r="R119" s="123">
        <v>3</v>
      </c>
      <c r="S119" s="123">
        <v>3</v>
      </c>
      <c r="T119" s="123">
        <v>3</v>
      </c>
    </row>
    <row r="120" spans="3:20" ht="15" customHeight="1" x14ac:dyDescent="0.2">
      <c r="C120" s="15">
        <f t="shared" si="2"/>
        <v>50</v>
      </c>
      <c r="D120" s="34" t="s">
        <v>148</v>
      </c>
      <c r="E120" s="124">
        <v>21</v>
      </c>
      <c r="F120" s="15" t="str">
        <f t="shared" si="3"/>
        <v>2</v>
      </c>
      <c r="G120" s="124">
        <v>2</v>
      </c>
      <c r="H120" s="124">
        <v>3</v>
      </c>
      <c r="I120" s="124">
        <v>3</v>
      </c>
      <c r="J120" s="124">
        <v>1</v>
      </c>
      <c r="K120" s="112">
        <v>1</v>
      </c>
      <c r="L120" s="74">
        <v>4</v>
      </c>
      <c r="M120" s="74">
        <v>4</v>
      </c>
      <c r="N120" s="74">
        <v>4</v>
      </c>
      <c r="O120" s="74">
        <v>4</v>
      </c>
      <c r="P120" s="74">
        <v>4</v>
      </c>
      <c r="Q120" s="74">
        <v>4</v>
      </c>
      <c r="R120" s="74">
        <v>4</v>
      </c>
      <c r="S120" s="74">
        <v>4</v>
      </c>
      <c r="T120" s="74">
        <v>4</v>
      </c>
    </row>
    <row r="121" spans="3:20" ht="15" customHeight="1" x14ac:dyDescent="0.2">
      <c r="C121" s="15">
        <f t="shared" si="2"/>
        <v>51</v>
      </c>
      <c r="D121" s="34" t="s">
        <v>149</v>
      </c>
      <c r="E121" s="124">
        <v>45</v>
      </c>
      <c r="F121" s="15" t="str">
        <f t="shared" si="3"/>
        <v>4</v>
      </c>
      <c r="G121" s="124">
        <v>1</v>
      </c>
      <c r="H121" s="124">
        <v>3</v>
      </c>
      <c r="I121" s="124">
        <v>3</v>
      </c>
      <c r="J121" s="124">
        <v>1</v>
      </c>
      <c r="K121" s="112">
        <v>1</v>
      </c>
      <c r="L121" s="107">
        <v>3</v>
      </c>
      <c r="M121" s="107">
        <v>2</v>
      </c>
      <c r="N121" s="107">
        <v>3</v>
      </c>
      <c r="O121" s="107">
        <v>4</v>
      </c>
      <c r="P121" s="107">
        <v>3</v>
      </c>
      <c r="Q121" s="107">
        <v>3</v>
      </c>
      <c r="R121" s="107">
        <v>3</v>
      </c>
      <c r="S121" s="107">
        <v>3</v>
      </c>
      <c r="T121" s="107">
        <v>2</v>
      </c>
    </row>
    <row r="122" spans="3:20" ht="15" customHeight="1" x14ac:dyDescent="0.2">
      <c r="C122" s="15">
        <f t="shared" si="2"/>
        <v>52</v>
      </c>
      <c r="D122" s="34" t="s">
        <v>150</v>
      </c>
      <c r="E122" s="124">
        <v>30</v>
      </c>
      <c r="F122" s="15" t="str">
        <f t="shared" si="3"/>
        <v>3</v>
      </c>
      <c r="G122" s="124">
        <v>2</v>
      </c>
      <c r="H122" s="124">
        <v>2</v>
      </c>
      <c r="I122" s="124">
        <v>5</v>
      </c>
      <c r="J122" s="124">
        <v>1</v>
      </c>
      <c r="K122" s="112">
        <v>1</v>
      </c>
      <c r="L122" s="107">
        <v>3</v>
      </c>
      <c r="M122" s="107">
        <v>2</v>
      </c>
      <c r="N122" s="107">
        <v>3</v>
      </c>
      <c r="O122" s="107">
        <v>4</v>
      </c>
      <c r="P122" s="107">
        <v>3</v>
      </c>
      <c r="Q122" s="107">
        <v>3</v>
      </c>
      <c r="R122" s="107">
        <v>3</v>
      </c>
      <c r="S122" s="107">
        <v>3</v>
      </c>
      <c r="T122" s="107">
        <v>2</v>
      </c>
    </row>
    <row r="123" spans="3:20" ht="15" customHeight="1" x14ac:dyDescent="0.2">
      <c r="C123" s="15">
        <f t="shared" si="2"/>
        <v>53</v>
      </c>
      <c r="D123" s="34" t="s">
        <v>151</v>
      </c>
      <c r="E123" s="124">
        <v>45</v>
      </c>
      <c r="F123" s="15" t="str">
        <f t="shared" si="3"/>
        <v>4</v>
      </c>
      <c r="G123" s="124">
        <v>1</v>
      </c>
      <c r="H123" s="124">
        <v>2</v>
      </c>
      <c r="I123" s="124">
        <v>5</v>
      </c>
      <c r="J123" s="124">
        <v>1</v>
      </c>
      <c r="K123" s="112">
        <v>1</v>
      </c>
      <c r="L123" s="107">
        <v>3</v>
      </c>
      <c r="M123" s="107">
        <v>2</v>
      </c>
      <c r="N123" s="107">
        <v>3</v>
      </c>
      <c r="O123" s="107">
        <v>4</v>
      </c>
      <c r="P123" s="107">
        <v>3</v>
      </c>
      <c r="Q123" s="107">
        <v>3</v>
      </c>
      <c r="R123" s="107">
        <v>3</v>
      </c>
      <c r="S123" s="107">
        <v>3</v>
      </c>
      <c r="T123" s="107">
        <v>2</v>
      </c>
    </row>
    <row r="124" spans="3:20" ht="15" customHeight="1" x14ac:dyDescent="0.2">
      <c r="C124" s="15">
        <f t="shared" si="2"/>
        <v>54</v>
      </c>
      <c r="D124" s="34" t="s">
        <v>152</v>
      </c>
      <c r="E124" s="124">
        <v>69</v>
      </c>
      <c r="F124" s="15" t="str">
        <f t="shared" si="3"/>
        <v>5</v>
      </c>
      <c r="G124" s="124">
        <v>2</v>
      </c>
      <c r="H124" s="124">
        <v>1</v>
      </c>
      <c r="I124" s="124">
        <v>5</v>
      </c>
      <c r="J124" s="124">
        <v>1</v>
      </c>
      <c r="K124" s="112">
        <v>1</v>
      </c>
      <c r="L124" s="107">
        <v>3</v>
      </c>
      <c r="M124" s="107">
        <v>2</v>
      </c>
      <c r="N124" s="107">
        <v>3</v>
      </c>
      <c r="O124" s="107">
        <v>4</v>
      </c>
      <c r="P124" s="107">
        <v>3</v>
      </c>
      <c r="Q124" s="107">
        <v>3</v>
      </c>
      <c r="R124" s="107">
        <v>3</v>
      </c>
      <c r="S124" s="107">
        <v>3</v>
      </c>
      <c r="T124" s="107">
        <v>2</v>
      </c>
    </row>
    <row r="125" spans="3:20" ht="15" customHeight="1" x14ac:dyDescent="0.2">
      <c r="C125" s="15">
        <f t="shared" si="2"/>
        <v>55</v>
      </c>
      <c r="D125" s="34" t="s">
        <v>153</v>
      </c>
      <c r="E125" s="124">
        <v>36</v>
      </c>
      <c r="F125" s="15" t="str">
        <f t="shared" si="3"/>
        <v>3</v>
      </c>
      <c r="G125" s="124">
        <v>2</v>
      </c>
      <c r="H125" s="124">
        <v>3</v>
      </c>
      <c r="I125" s="124">
        <v>3</v>
      </c>
      <c r="J125" s="124">
        <v>1</v>
      </c>
      <c r="K125" s="112">
        <v>1</v>
      </c>
      <c r="L125" s="107">
        <v>3</v>
      </c>
      <c r="M125" s="107">
        <v>2</v>
      </c>
      <c r="N125" s="107">
        <v>3</v>
      </c>
      <c r="O125" s="107">
        <v>4</v>
      </c>
      <c r="P125" s="107">
        <v>3</v>
      </c>
      <c r="Q125" s="107">
        <v>3</v>
      </c>
      <c r="R125" s="107">
        <v>3</v>
      </c>
      <c r="S125" s="107">
        <v>3</v>
      </c>
      <c r="T125" s="107">
        <v>2</v>
      </c>
    </row>
    <row r="126" spans="3:20" ht="15" customHeight="1" x14ac:dyDescent="0.2">
      <c r="C126" s="15">
        <f t="shared" si="2"/>
        <v>56</v>
      </c>
      <c r="D126" s="34" t="s">
        <v>154</v>
      </c>
      <c r="E126" s="124">
        <v>50</v>
      </c>
      <c r="F126" s="15" t="str">
        <f t="shared" si="3"/>
        <v>5</v>
      </c>
      <c r="G126" s="124">
        <v>2</v>
      </c>
      <c r="H126" s="124">
        <v>3</v>
      </c>
      <c r="I126" s="124">
        <v>5</v>
      </c>
      <c r="J126" s="124">
        <v>1</v>
      </c>
      <c r="K126" s="112">
        <v>1</v>
      </c>
      <c r="L126" s="107">
        <v>3</v>
      </c>
      <c r="M126" s="107">
        <v>2</v>
      </c>
      <c r="N126" s="107">
        <v>3</v>
      </c>
      <c r="O126" s="107">
        <v>4</v>
      </c>
      <c r="P126" s="107">
        <v>3</v>
      </c>
      <c r="Q126" s="107">
        <v>3</v>
      </c>
      <c r="R126" s="107">
        <v>3</v>
      </c>
      <c r="S126" s="107">
        <v>3</v>
      </c>
      <c r="T126" s="107">
        <v>2</v>
      </c>
    </row>
    <row r="127" spans="3:20" ht="15" customHeight="1" x14ac:dyDescent="0.2">
      <c r="C127" s="15">
        <f t="shared" si="2"/>
        <v>57</v>
      </c>
      <c r="D127" s="34" t="s">
        <v>155</v>
      </c>
      <c r="E127" s="124">
        <v>25</v>
      </c>
      <c r="F127" s="15" t="str">
        <f t="shared" si="3"/>
        <v>2</v>
      </c>
      <c r="G127" s="124">
        <v>1</v>
      </c>
      <c r="H127" s="124">
        <v>3</v>
      </c>
      <c r="I127" s="124">
        <v>1</v>
      </c>
      <c r="J127" s="124">
        <v>1</v>
      </c>
      <c r="K127" s="112">
        <v>1</v>
      </c>
      <c r="L127" s="123">
        <v>3</v>
      </c>
      <c r="M127" s="123">
        <v>3</v>
      </c>
      <c r="N127" s="123">
        <v>3</v>
      </c>
      <c r="O127" s="123">
        <v>4</v>
      </c>
      <c r="P127" s="123">
        <v>3</v>
      </c>
      <c r="Q127" s="123">
        <v>3</v>
      </c>
      <c r="R127" s="123">
        <v>3</v>
      </c>
      <c r="S127" s="123">
        <v>3</v>
      </c>
      <c r="T127" s="123">
        <v>3</v>
      </c>
    </row>
    <row r="128" spans="3:20" ht="15" customHeight="1" x14ac:dyDescent="0.2">
      <c r="C128" s="15">
        <f t="shared" si="2"/>
        <v>58</v>
      </c>
      <c r="D128" s="34" t="s">
        <v>156</v>
      </c>
      <c r="E128" s="124">
        <v>46</v>
      </c>
      <c r="F128" s="15" t="str">
        <f t="shared" si="3"/>
        <v>4</v>
      </c>
      <c r="G128" s="124">
        <v>1</v>
      </c>
      <c r="H128" s="124">
        <v>4</v>
      </c>
      <c r="I128" s="124">
        <v>1</v>
      </c>
      <c r="J128" s="124">
        <v>1</v>
      </c>
      <c r="K128" s="112">
        <v>1</v>
      </c>
      <c r="L128" s="123">
        <v>3</v>
      </c>
      <c r="M128" s="123">
        <v>3</v>
      </c>
      <c r="N128" s="123">
        <v>3</v>
      </c>
      <c r="O128" s="123">
        <v>4</v>
      </c>
      <c r="P128" s="123">
        <v>3</v>
      </c>
      <c r="Q128" s="123">
        <v>3</v>
      </c>
      <c r="R128" s="123">
        <v>3</v>
      </c>
      <c r="S128" s="123">
        <v>3</v>
      </c>
      <c r="T128" s="123">
        <v>3</v>
      </c>
    </row>
    <row r="129" spans="3:20" ht="15" customHeight="1" x14ac:dyDescent="0.2">
      <c r="C129" s="15">
        <f t="shared" si="2"/>
        <v>59</v>
      </c>
      <c r="D129" s="34" t="s">
        <v>157</v>
      </c>
      <c r="E129" s="124">
        <v>26</v>
      </c>
      <c r="F129" s="15" t="str">
        <f t="shared" si="3"/>
        <v>2</v>
      </c>
      <c r="G129" s="124">
        <v>1</v>
      </c>
      <c r="H129" s="124">
        <v>4</v>
      </c>
      <c r="I129" s="124">
        <v>1</v>
      </c>
      <c r="J129" s="124">
        <v>1</v>
      </c>
      <c r="K129" s="112">
        <v>1</v>
      </c>
      <c r="L129" s="123">
        <v>3</v>
      </c>
      <c r="M129" s="123">
        <v>3</v>
      </c>
      <c r="N129" s="123">
        <v>3</v>
      </c>
      <c r="O129" s="123">
        <v>4</v>
      </c>
      <c r="P129" s="123">
        <v>3</v>
      </c>
      <c r="Q129" s="123">
        <v>3</v>
      </c>
      <c r="R129" s="123">
        <v>3</v>
      </c>
      <c r="S129" s="123">
        <v>3</v>
      </c>
      <c r="T129" s="123">
        <v>3</v>
      </c>
    </row>
    <row r="130" spans="3:20" ht="15" customHeight="1" x14ac:dyDescent="0.2">
      <c r="C130" s="15">
        <f t="shared" si="2"/>
        <v>60</v>
      </c>
      <c r="D130" s="34" t="s">
        <v>158</v>
      </c>
      <c r="E130" s="124">
        <v>29</v>
      </c>
      <c r="F130" s="15" t="str">
        <f t="shared" si="3"/>
        <v>2</v>
      </c>
      <c r="G130" s="124">
        <v>2</v>
      </c>
      <c r="H130" s="124">
        <v>3</v>
      </c>
      <c r="I130" s="124">
        <v>2</v>
      </c>
      <c r="J130" s="124">
        <v>1</v>
      </c>
      <c r="K130" s="112">
        <v>1</v>
      </c>
      <c r="L130" s="123">
        <v>3</v>
      </c>
      <c r="M130" s="123">
        <v>3</v>
      </c>
      <c r="N130" s="123">
        <v>3</v>
      </c>
      <c r="O130" s="123">
        <v>4</v>
      </c>
      <c r="P130" s="123">
        <v>3</v>
      </c>
      <c r="Q130" s="123">
        <v>3</v>
      </c>
      <c r="R130" s="123">
        <v>3</v>
      </c>
      <c r="S130" s="123">
        <v>3</v>
      </c>
      <c r="T130" s="123">
        <v>3</v>
      </c>
    </row>
    <row r="131" spans="3:20" ht="15" customHeight="1" x14ac:dyDescent="0.2">
      <c r="C131" s="15">
        <f t="shared" si="2"/>
        <v>61</v>
      </c>
      <c r="D131" s="34" t="s">
        <v>159</v>
      </c>
      <c r="E131" s="124">
        <v>30</v>
      </c>
      <c r="F131" s="15" t="str">
        <f t="shared" si="3"/>
        <v>3</v>
      </c>
      <c r="G131" s="124">
        <v>2</v>
      </c>
      <c r="H131" s="124">
        <v>2</v>
      </c>
      <c r="I131" s="124">
        <v>5</v>
      </c>
      <c r="J131" s="124">
        <v>1</v>
      </c>
      <c r="K131" s="112">
        <v>1</v>
      </c>
      <c r="L131" s="107">
        <v>4</v>
      </c>
      <c r="M131" s="107">
        <v>4</v>
      </c>
      <c r="N131" s="107">
        <v>4</v>
      </c>
      <c r="O131" s="107">
        <v>4</v>
      </c>
      <c r="P131" s="107">
        <v>4</v>
      </c>
      <c r="Q131" s="107">
        <v>4</v>
      </c>
      <c r="R131" s="107">
        <v>4</v>
      </c>
      <c r="S131" s="107">
        <v>4</v>
      </c>
      <c r="T131" s="107">
        <v>4</v>
      </c>
    </row>
    <row r="132" spans="3:20" ht="15" customHeight="1" x14ac:dyDescent="0.2">
      <c r="C132" s="15">
        <f t="shared" si="2"/>
        <v>62</v>
      </c>
      <c r="D132" s="34" t="s">
        <v>160</v>
      </c>
      <c r="E132" s="124">
        <v>25</v>
      </c>
      <c r="F132" s="15" t="str">
        <f t="shared" si="3"/>
        <v>2</v>
      </c>
      <c r="G132" s="124">
        <v>2</v>
      </c>
      <c r="H132" s="124">
        <v>1</v>
      </c>
      <c r="I132" s="124">
        <v>5</v>
      </c>
      <c r="J132" s="124">
        <v>1</v>
      </c>
      <c r="K132" s="112">
        <v>1</v>
      </c>
      <c r="L132" s="107">
        <v>4</v>
      </c>
      <c r="M132" s="107">
        <v>4</v>
      </c>
      <c r="N132" s="107">
        <v>4</v>
      </c>
      <c r="O132" s="107">
        <v>4</v>
      </c>
      <c r="P132" s="107">
        <v>4</v>
      </c>
      <c r="Q132" s="107">
        <v>4</v>
      </c>
      <c r="R132" s="107">
        <v>4</v>
      </c>
      <c r="S132" s="107">
        <v>4</v>
      </c>
      <c r="T132" s="107">
        <v>4</v>
      </c>
    </row>
    <row r="133" spans="3:20" ht="15" customHeight="1" x14ac:dyDescent="0.2">
      <c r="C133" s="15">
        <f t="shared" si="2"/>
        <v>63</v>
      </c>
      <c r="D133" s="34" t="s">
        <v>161</v>
      </c>
      <c r="E133" s="124">
        <v>36</v>
      </c>
      <c r="F133" s="15" t="str">
        <f t="shared" si="3"/>
        <v>3</v>
      </c>
      <c r="G133" s="124">
        <v>1</v>
      </c>
      <c r="H133" s="124">
        <v>3</v>
      </c>
      <c r="I133" s="124">
        <v>2</v>
      </c>
      <c r="J133" s="124">
        <v>2</v>
      </c>
      <c r="K133" s="112">
        <v>1</v>
      </c>
      <c r="L133" s="107">
        <v>4</v>
      </c>
      <c r="M133" s="107">
        <v>4</v>
      </c>
      <c r="N133" s="107">
        <v>4</v>
      </c>
      <c r="O133" s="107">
        <v>4</v>
      </c>
      <c r="P133" s="107">
        <v>4</v>
      </c>
      <c r="Q133" s="107">
        <v>4</v>
      </c>
      <c r="R133" s="107">
        <v>4</v>
      </c>
      <c r="S133" s="107">
        <v>4</v>
      </c>
      <c r="T133" s="107">
        <v>4</v>
      </c>
    </row>
    <row r="134" spans="3:20" ht="15" customHeight="1" x14ac:dyDescent="0.2">
      <c r="C134" s="15">
        <f t="shared" si="2"/>
        <v>64</v>
      </c>
      <c r="D134" s="34" t="s">
        <v>162</v>
      </c>
      <c r="E134" s="124">
        <v>21</v>
      </c>
      <c r="F134" s="15" t="str">
        <f t="shared" si="3"/>
        <v>2</v>
      </c>
      <c r="G134" s="124">
        <v>1</v>
      </c>
      <c r="H134" s="124">
        <v>2</v>
      </c>
      <c r="I134" s="124">
        <v>5</v>
      </c>
      <c r="J134" s="124">
        <v>1</v>
      </c>
      <c r="K134" s="112">
        <v>1</v>
      </c>
      <c r="L134" s="123">
        <v>3</v>
      </c>
      <c r="M134" s="123">
        <v>3</v>
      </c>
      <c r="N134" s="123">
        <v>3</v>
      </c>
      <c r="O134" s="123">
        <v>4</v>
      </c>
      <c r="P134" s="123">
        <v>3</v>
      </c>
      <c r="Q134" s="123">
        <v>3</v>
      </c>
      <c r="R134" s="123">
        <v>3</v>
      </c>
      <c r="S134" s="123">
        <v>3</v>
      </c>
      <c r="T134" s="123">
        <v>3</v>
      </c>
    </row>
    <row r="135" spans="3:20" ht="15" customHeight="1" x14ac:dyDescent="0.2">
      <c r="C135" s="15">
        <f t="shared" si="2"/>
        <v>65</v>
      </c>
      <c r="D135" s="34" t="s">
        <v>163</v>
      </c>
      <c r="E135" s="124">
        <v>45</v>
      </c>
      <c r="F135" s="15" t="str">
        <f t="shared" si="3"/>
        <v>4</v>
      </c>
      <c r="G135" s="124">
        <v>2</v>
      </c>
      <c r="H135" s="124">
        <v>3</v>
      </c>
      <c r="I135" s="124">
        <v>2</v>
      </c>
      <c r="J135" s="124">
        <v>1</v>
      </c>
      <c r="K135" s="112">
        <v>1</v>
      </c>
      <c r="L135" s="123">
        <v>3</v>
      </c>
      <c r="M135" s="123">
        <v>3</v>
      </c>
      <c r="N135" s="123">
        <v>3</v>
      </c>
      <c r="O135" s="123">
        <v>4</v>
      </c>
      <c r="P135" s="123">
        <v>3</v>
      </c>
      <c r="Q135" s="123">
        <v>3</v>
      </c>
      <c r="R135" s="123">
        <v>3</v>
      </c>
      <c r="S135" s="123">
        <v>3</v>
      </c>
      <c r="T135" s="123">
        <v>3</v>
      </c>
    </row>
    <row r="136" spans="3:20" ht="15" customHeight="1" x14ac:dyDescent="0.2">
      <c r="C136" s="15">
        <f t="shared" ref="C136:C167" si="4">C135+1</f>
        <v>66</v>
      </c>
      <c r="D136" s="34" t="s">
        <v>164</v>
      </c>
      <c r="E136" s="124">
        <v>32</v>
      </c>
      <c r="F136" s="15" t="str">
        <f t="shared" si="3"/>
        <v>3</v>
      </c>
      <c r="G136" s="124">
        <v>1</v>
      </c>
      <c r="H136" s="124">
        <v>3</v>
      </c>
      <c r="I136" s="124">
        <v>2</v>
      </c>
      <c r="J136" s="124">
        <v>1</v>
      </c>
      <c r="K136" s="112">
        <v>1</v>
      </c>
      <c r="L136" s="123">
        <v>3</v>
      </c>
      <c r="M136" s="123">
        <v>3</v>
      </c>
      <c r="N136" s="123">
        <v>3</v>
      </c>
      <c r="O136" s="123">
        <v>4</v>
      </c>
      <c r="P136" s="123">
        <v>3</v>
      </c>
      <c r="Q136" s="123">
        <v>3</v>
      </c>
      <c r="R136" s="123">
        <v>3</v>
      </c>
      <c r="S136" s="123">
        <v>3</v>
      </c>
      <c r="T136" s="123">
        <v>3</v>
      </c>
    </row>
    <row r="137" spans="3:20" ht="15" customHeight="1" x14ac:dyDescent="0.2">
      <c r="C137" s="15">
        <f t="shared" si="4"/>
        <v>67</v>
      </c>
      <c r="D137" s="34" t="s">
        <v>165</v>
      </c>
      <c r="E137" s="124">
        <v>36</v>
      </c>
      <c r="F137" s="15" t="str">
        <f t="shared" ref="F137:F166" si="5">IF(E137&gt;49,"5",IF(E137&gt;39,"4",IF(E137&gt;29,"3",IF(E137&gt;19,"2",IF(E137&gt;0,"1","0")))))</f>
        <v>3</v>
      </c>
      <c r="G137" s="124">
        <v>2</v>
      </c>
      <c r="H137" s="124">
        <v>2</v>
      </c>
      <c r="I137" s="124">
        <v>5</v>
      </c>
      <c r="J137" s="124">
        <v>1</v>
      </c>
      <c r="K137" s="112">
        <v>1</v>
      </c>
      <c r="L137" s="123">
        <v>3</v>
      </c>
      <c r="M137" s="123">
        <v>3</v>
      </c>
      <c r="N137" s="123">
        <v>3</v>
      </c>
      <c r="O137" s="123">
        <v>4</v>
      </c>
      <c r="P137" s="123">
        <v>3</v>
      </c>
      <c r="Q137" s="123">
        <v>3</v>
      </c>
      <c r="R137" s="123">
        <v>3</v>
      </c>
      <c r="S137" s="123">
        <v>3</v>
      </c>
      <c r="T137" s="123">
        <v>3</v>
      </c>
    </row>
    <row r="138" spans="3:20" ht="15" customHeight="1" x14ac:dyDescent="0.2">
      <c r="C138" s="15">
        <f t="shared" si="4"/>
        <v>68</v>
      </c>
      <c r="D138" s="34" t="s">
        <v>166</v>
      </c>
      <c r="E138" s="124">
        <v>45</v>
      </c>
      <c r="F138" s="15" t="str">
        <f t="shared" si="5"/>
        <v>4</v>
      </c>
      <c r="G138" s="124">
        <v>1</v>
      </c>
      <c r="H138" s="124">
        <v>4</v>
      </c>
      <c r="I138" s="124">
        <v>1</v>
      </c>
      <c r="J138" s="124">
        <v>1</v>
      </c>
      <c r="K138" s="112">
        <v>1</v>
      </c>
      <c r="L138" s="123">
        <v>3</v>
      </c>
      <c r="M138" s="123">
        <v>3</v>
      </c>
      <c r="N138" s="123">
        <v>3</v>
      </c>
      <c r="O138" s="123">
        <v>4</v>
      </c>
      <c r="P138" s="123">
        <v>3</v>
      </c>
      <c r="Q138" s="123">
        <v>3</v>
      </c>
      <c r="R138" s="123">
        <v>3</v>
      </c>
      <c r="S138" s="123">
        <v>3</v>
      </c>
      <c r="T138" s="123">
        <v>3</v>
      </c>
    </row>
    <row r="139" spans="3:20" ht="15" customHeight="1" x14ac:dyDescent="0.2">
      <c r="C139" s="15">
        <f t="shared" si="4"/>
        <v>69</v>
      </c>
      <c r="D139" s="34" t="s">
        <v>167</v>
      </c>
      <c r="E139" s="124">
        <v>21</v>
      </c>
      <c r="F139" s="15" t="str">
        <f t="shared" si="5"/>
        <v>2</v>
      </c>
      <c r="G139" s="124">
        <v>1</v>
      </c>
      <c r="H139" s="124">
        <v>3</v>
      </c>
      <c r="I139" s="124">
        <v>3</v>
      </c>
      <c r="J139" s="124">
        <v>1</v>
      </c>
      <c r="K139" s="112">
        <v>1</v>
      </c>
      <c r="L139" s="123">
        <v>3</v>
      </c>
      <c r="M139" s="123">
        <v>3</v>
      </c>
      <c r="N139" s="123">
        <v>3</v>
      </c>
      <c r="O139" s="123">
        <v>4</v>
      </c>
      <c r="P139" s="123">
        <v>3</v>
      </c>
      <c r="Q139" s="123">
        <v>3</v>
      </c>
      <c r="R139" s="123">
        <v>3</v>
      </c>
      <c r="S139" s="123">
        <v>3</v>
      </c>
      <c r="T139" s="123">
        <v>3</v>
      </c>
    </row>
    <row r="140" spans="3:20" ht="15" customHeight="1" x14ac:dyDescent="0.2">
      <c r="C140" s="15">
        <f t="shared" si="4"/>
        <v>70</v>
      </c>
      <c r="D140" s="34" t="s">
        <v>168</v>
      </c>
      <c r="E140" s="124">
        <v>23</v>
      </c>
      <c r="F140" s="15" t="str">
        <f t="shared" si="5"/>
        <v>2</v>
      </c>
      <c r="G140" s="124">
        <v>2</v>
      </c>
      <c r="H140" s="124">
        <v>3</v>
      </c>
      <c r="I140" s="124">
        <v>2</v>
      </c>
      <c r="J140" s="124">
        <v>1</v>
      </c>
      <c r="K140" s="112">
        <v>1</v>
      </c>
      <c r="L140" s="123">
        <v>3</v>
      </c>
      <c r="M140" s="123">
        <v>3</v>
      </c>
      <c r="N140" s="123">
        <v>3</v>
      </c>
      <c r="O140" s="123">
        <v>4</v>
      </c>
      <c r="P140" s="123">
        <v>3</v>
      </c>
      <c r="Q140" s="123">
        <v>3</v>
      </c>
      <c r="R140" s="123">
        <v>3</v>
      </c>
      <c r="S140" s="123">
        <v>3</v>
      </c>
      <c r="T140" s="123">
        <v>3</v>
      </c>
    </row>
    <row r="141" spans="3:20" ht="15" customHeight="1" x14ac:dyDescent="0.2">
      <c r="C141" s="15">
        <f t="shared" si="4"/>
        <v>71</v>
      </c>
      <c r="D141" s="34" t="s">
        <v>169</v>
      </c>
      <c r="E141" s="124">
        <v>23</v>
      </c>
      <c r="F141" s="15" t="str">
        <f t="shared" si="5"/>
        <v>2</v>
      </c>
      <c r="G141" s="124">
        <v>2</v>
      </c>
      <c r="H141" s="124">
        <v>2</v>
      </c>
      <c r="I141" s="124">
        <v>5</v>
      </c>
      <c r="J141" s="124">
        <v>1</v>
      </c>
      <c r="K141" s="112">
        <v>1</v>
      </c>
      <c r="L141" s="123">
        <v>3</v>
      </c>
      <c r="M141" s="123">
        <v>3</v>
      </c>
      <c r="N141" s="123">
        <v>3</v>
      </c>
      <c r="O141" s="123">
        <v>4</v>
      </c>
      <c r="P141" s="123">
        <v>3</v>
      </c>
      <c r="Q141" s="123">
        <v>3</v>
      </c>
      <c r="R141" s="123">
        <v>3</v>
      </c>
      <c r="S141" s="123">
        <v>3</v>
      </c>
      <c r="T141" s="123">
        <v>3</v>
      </c>
    </row>
    <row r="142" spans="3:20" ht="15" customHeight="1" x14ac:dyDescent="0.2">
      <c r="C142" s="15">
        <f t="shared" si="4"/>
        <v>72</v>
      </c>
      <c r="D142" s="34" t="s">
        <v>170</v>
      </c>
      <c r="E142" s="124">
        <v>26</v>
      </c>
      <c r="F142" s="15" t="str">
        <f t="shared" si="5"/>
        <v>2</v>
      </c>
      <c r="G142" s="124">
        <v>1</v>
      </c>
      <c r="H142" s="124">
        <v>3</v>
      </c>
      <c r="I142" s="124">
        <v>1</v>
      </c>
      <c r="J142" s="124">
        <v>1</v>
      </c>
      <c r="K142" s="112">
        <v>1</v>
      </c>
      <c r="L142" s="123">
        <v>3</v>
      </c>
      <c r="M142" s="123">
        <v>3</v>
      </c>
      <c r="N142" s="123">
        <v>3</v>
      </c>
      <c r="O142" s="123">
        <v>4</v>
      </c>
      <c r="P142" s="123">
        <v>3</v>
      </c>
      <c r="Q142" s="123">
        <v>3</v>
      </c>
      <c r="R142" s="123">
        <v>3</v>
      </c>
      <c r="S142" s="123">
        <v>3</v>
      </c>
      <c r="T142" s="123">
        <v>3</v>
      </c>
    </row>
    <row r="143" spans="3:20" ht="15" customHeight="1" x14ac:dyDescent="0.2">
      <c r="C143" s="15">
        <f t="shared" si="4"/>
        <v>73</v>
      </c>
      <c r="D143" s="34" t="s">
        <v>171</v>
      </c>
      <c r="E143" s="124">
        <v>39</v>
      </c>
      <c r="F143" s="15" t="str">
        <f t="shared" si="5"/>
        <v>3</v>
      </c>
      <c r="G143" s="124">
        <v>1</v>
      </c>
      <c r="H143" s="124">
        <v>3</v>
      </c>
      <c r="I143" s="124">
        <v>2</v>
      </c>
      <c r="J143" s="124">
        <v>1</v>
      </c>
      <c r="K143" s="112">
        <v>1</v>
      </c>
      <c r="L143" s="123">
        <v>3</v>
      </c>
      <c r="M143" s="123">
        <v>3</v>
      </c>
      <c r="N143" s="123">
        <v>3</v>
      </c>
      <c r="O143" s="123">
        <v>4</v>
      </c>
      <c r="P143" s="123">
        <v>3</v>
      </c>
      <c r="Q143" s="123">
        <v>3</v>
      </c>
      <c r="R143" s="123">
        <v>3</v>
      </c>
      <c r="S143" s="123">
        <v>3</v>
      </c>
      <c r="T143" s="123">
        <v>3</v>
      </c>
    </row>
    <row r="144" spans="3:20" ht="15" customHeight="1" x14ac:dyDescent="0.2">
      <c r="C144" s="15">
        <f t="shared" si="4"/>
        <v>74</v>
      </c>
      <c r="D144" s="34" t="s">
        <v>172</v>
      </c>
      <c r="E144" s="124">
        <v>46</v>
      </c>
      <c r="F144" s="15" t="str">
        <f t="shared" si="5"/>
        <v>4</v>
      </c>
      <c r="G144" s="124">
        <v>1</v>
      </c>
      <c r="H144" s="124">
        <v>3</v>
      </c>
      <c r="I144" s="124">
        <v>4</v>
      </c>
      <c r="J144" s="124">
        <v>1</v>
      </c>
      <c r="K144" s="112">
        <v>1</v>
      </c>
      <c r="L144" s="123">
        <v>3</v>
      </c>
      <c r="M144" s="123">
        <v>3</v>
      </c>
      <c r="N144" s="123">
        <v>3</v>
      </c>
      <c r="O144" s="123">
        <v>4</v>
      </c>
      <c r="P144" s="123">
        <v>3</v>
      </c>
      <c r="Q144" s="123">
        <v>3</v>
      </c>
      <c r="R144" s="123">
        <v>3</v>
      </c>
      <c r="S144" s="123">
        <v>3</v>
      </c>
      <c r="T144" s="123">
        <v>3</v>
      </c>
    </row>
    <row r="145" spans="3:20" ht="15" customHeight="1" x14ac:dyDescent="0.2">
      <c r="C145" s="15">
        <f t="shared" si="4"/>
        <v>75</v>
      </c>
      <c r="D145" s="34" t="s">
        <v>173</v>
      </c>
      <c r="E145" s="124">
        <v>56</v>
      </c>
      <c r="F145" s="15" t="str">
        <f t="shared" si="5"/>
        <v>5</v>
      </c>
      <c r="G145" s="124">
        <v>2</v>
      </c>
      <c r="H145" s="124">
        <v>4</v>
      </c>
      <c r="I145" s="124">
        <v>3</v>
      </c>
      <c r="J145" s="124">
        <v>1</v>
      </c>
      <c r="K145" s="112">
        <v>1</v>
      </c>
      <c r="L145" s="123">
        <v>3</v>
      </c>
      <c r="M145" s="123">
        <v>3</v>
      </c>
      <c r="N145" s="123">
        <v>3</v>
      </c>
      <c r="O145" s="123">
        <v>4</v>
      </c>
      <c r="P145" s="123">
        <v>3</v>
      </c>
      <c r="Q145" s="123">
        <v>3</v>
      </c>
      <c r="R145" s="123">
        <v>3</v>
      </c>
      <c r="S145" s="123">
        <v>3</v>
      </c>
      <c r="T145" s="123">
        <v>3</v>
      </c>
    </row>
    <row r="146" spans="3:20" ht="15" customHeight="1" x14ac:dyDescent="0.2">
      <c r="C146" s="15">
        <f t="shared" si="4"/>
        <v>76</v>
      </c>
      <c r="D146" s="34" t="s">
        <v>174</v>
      </c>
      <c r="E146" s="124">
        <v>45</v>
      </c>
      <c r="F146" s="15" t="str">
        <f t="shared" si="5"/>
        <v>4</v>
      </c>
      <c r="G146" s="124">
        <v>1</v>
      </c>
      <c r="H146" s="124">
        <v>3</v>
      </c>
      <c r="I146" s="124">
        <v>5</v>
      </c>
      <c r="J146" s="124">
        <v>1</v>
      </c>
      <c r="K146" s="112">
        <v>1</v>
      </c>
      <c r="L146" s="123">
        <v>3</v>
      </c>
      <c r="M146" s="123">
        <v>3</v>
      </c>
      <c r="N146" s="123">
        <v>3</v>
      </c>
      <c r="O146" s="123">
        <v>4</v>
      </c>
      <c r="P146" s="123">
        <v>3</v>
      </c>
      <c r="Q146" s="123">
        <v>3</v>
      </c>
      <c r="R146" s="123">
        <v>3</v>
      </c>
      <c r="S146" s="123">
        <v>3</v>
      </c>
      <c r="T146" s="123">
        <v>3</v>
      </c>
    </row>
    <row r="147" spans="3:20" ht="15" customHeight="1" x14ac:dyDescent="0.2">
      <c r="C147" s="15">
        <f t="shared" si="4"/>
        <v>77</v>
      </c>
      <c r="D147" s="34" t="s">
        <v>175</v>
      </c>
      <c r="E147" s="124">
        <v>23</v>
      </c>
      <c r="F147" s="15" t="str">
        <f t="shared" si="5"/>
        <v>2</v>
      </c>
      <c r="G147" s="124">
        <v>1</v>
      </c>
      <c r="H147" s="124">
        <v>2</v>
      </c>
      <c r="I147" s="124">
        <v>3</v>
      </c>
      <c r="J147" s="124">
        <v>1</v>
      </c>
      <c r="K147" s="112">
        <v>1</v>
      </c>
      <c r="L147" s="123">
        <v>3</v>
      </c>
      <c r="M147" s="123">
        <v>3</v>
      </c>
      <c r="N147" s="123">
        <v>3</v>
      </c>
      <c r="O147" s="123">
        <v>4</v>
      </c>
      <c r="P147" s="123">
        <v>3</v>
      </c>
      <c r="Q147" s="123">
        <v>3</v>
      </c>
      <c r="R147" s="123">
        <v>3</v>
      </c>
      <c r="S147" s="123">
        <v>3</v>
      </c>
      <c r="T147" s="123">
        <v>3</v>
      </c>
    </row>
    <row r="148" spans="3:20" ht="15" customHeight="1" x14ac:dyDescent="0.2">
      <c r="C148" s="15">
        <f t="shared" si="4"/>
        <v>78</v>
      </c>
      <c r="D148" s="34" t="s">
        <v>176</v>
      </c>
      <c r="E148" s="124">
        <v>56</v>
      </c>
      <c r="F148" s="15" t="str">
        <f t="shared" si="5"/>
        <v>5</v>
      </c>
      <c r="G148" s="124">
        <v>2</v>
      </c>
      <c r="H148" s="124">
        <v>3</v>
      </c>
      <c r="I148" s="124">
        <v>4</v>
      </c>
      <c r="J148" s="124">
        <v>1</v>
      </c>
      <c r="K148" s="112">
        <v>1</v>
      </c>
      <c r="L148" s="123">
        <v>3</v>
      </c>
      <c r="M148" s="123">
        <v>3</v>
      </c>
      <c r="N148" s="123">
        <v>3</v>
      </c>
      <c r="O148" s="123">
        <v>4</v>
      </c>
      <c r="P148" s="123">
        <v>3</v>
      </c>
      <c r="Q148" s="123">
        <v>3</v>
      </c>
      <c r="R148" s="123">
        <v>3</v>
      </c>
      <c r="S148" s="123">
        <v>3</v>
      </c>
      <c r="T148" s="123">
        <v>3</v>
      </c>
    </row>
    <row r="149" spans="3:20" ht="15" customHeight="1" x14ac:dyDescent="0.2">
      <c r="C149" s="15">
        <f t="shared" si="4"/>
        <v>79</v>
      </c>
      <c r="D149" s="34" t="s">
        <v>177</v>
      </c>
      <c r="E149" s="124">
        <v>46</v>
      </c>
      <c r="F149" s="15" t="str">
        <f t="shared" si="5"/>
        <v>4</v>
      </c>
      <c r="G149" s="124">
        <v>1</v>
      </c>
      <c r="H149" s="124">
        <v>2</v>
      </c>
      <c r="I149" s="124">
        <v>5</v>
      </c>
      <c r="J149" s="124">
        <v>1</v>
      </c>
      <c r="K149" s="112">
        <v>1</v>
      </c>
      <c r="L149" s="123">
        <v>3</v>
      </c>
      <c r="M149" s="123">
        <v>3</v>
      </c>
      <c r="N149" s="123">
        <v>3</v>
      </c>
      <c r="O149" s="123">
        <v>4</v>
      </c>
      <c r="P149" s="123">
        <v>3</v>
      </c>
      <c r="Q149" s="123">
        <v>3</v>
      </c>
      <c r="R149" s="123">
        <v>3</v>
      </c>
      <c r="S149" s="123">
        <v>3</v>
      </c>
      <c r="T149" s="123">
        <v>3</v>
      </c>
    </row>
    <row r="150" spans="3:20" ht="15" customHeight="1" x14ac:dyDescent="0.2">
      <c r="C150" s="15">
        <f t="shared" si="4"/>
        <v>80</v>
      </c>
      <c r="D150" s="34" t="s">
        <v>178</v>
      </c>
      <c r="E150" s="124">
        <v>58</v>
      </c>
      <c r="F150" s="15" t="str">
        <f t="shared" si="5"/>
        <v>5</v>
      </c>
      <c r="G150" s="124">
        <v>2</v>
      </c>
      <c r="H150" s="124">
        <v>2</v>
      </c>
      <c r="I150" s="124">
        <v>4</v>
      </c>
      <c r="J150" s="124">
        <v>1</v>
      </c>
      <c r="K150" s="112">
        <v>1</v>
      </c>
      <c r="L150" s="123">
        <v>3</v>
      </c>
      <c r="M150" s="123">
        <v>3</v>
      </c>
      <c r="N150" s="123">
        <v>3</v>
      </c>
      <c r="O150" s="123">
        <v>4</v>
      </c>
      <c r="P150" s="123">
        <v>3</v>
      </c>
      <c r="Q150" s="123">
        <v>3</v>
      </c>
      <c r="R150" s="123">
        <v>3</v>
      </c>
      <c r="S150" s="123">
        <v>3</v>
      </c>
      <c r="T150" s="123">
        <v>3</v>
      </c>
    </row>
    <row r="151" spans="3:20" ht="15" customHeight="1" x14ac:dyDescent="0.2">
      <c r="C151" s="15">
        <f t="shared" si="4"/>
        <v>81</v>
      </c>
      <c r="D151" s="34" t="s">
        <v>179</v>
      </c>
      <c r="E151" s="124">
        <v>26</v>
      </c>
      <c r="F151" s="15" t="str">
        <f t="shared" si="5"/>
        <v>2</v>
      </c>
      <c r="G151" s="124">
        <v>1</v>
      </c>
      <c r="H151" s="124">
        <v>3</v>
      </c>
      <c r="I151" s="124">
        <v>3</v>
      </c>
      <c r="J151" s="124">
        <v>1</v>
      </c>
      <c r="K151" s="112">
        <v>1</v>
      </c>
      <c r="L151" s="123">
        <v>3</v>
      </c>
      <c r="M151" s="123">
        <v>3</v>
      </c>
      <c r="N151" s="123">
        <v>3</v>
      </c>
      <c r="O151" s="123">
        <v>4</v>
      </c>
      <c r="P151" s="123">
        <v>3</v>
      </c>
      <c r="Q151" s="123">
        <v>3</v>
      </c>
      <c r="R151" s="123">
        <v>3</v>
      </c>
      <c r="S151" s="123">
        <v>3</v>
      </c>
      <c r="T151" s="123">
        <v>3</v>
      </c>
    </row>
    <row r="152" spans="3:20" ht="15" customHeight="1" x14ac:dyDescent="0.2">
      <c r="C152" s="15">
        <f t="shared" si="4"/>
        <v>82</v>
      </c>
      <c r="D152" s="34" t="s">
        <v>180</v>
      </c>
      <c r="E152" s="124">
        <v>41</v>
      </c>
      <c r="F152" s="15" t="str">
        <f t="shared" si="5"/>
        <v>4</v>
      </c>
      <c r="G152" s="124">
        <v>2</v>
      </c>
      <c r="H152" s="124">
        <v>3</v>
      </c>
      <c r="I152" s="124">
        <v>2</v>
      </c>
      <c r="J152" s="124">
        <v>1</v>
      </c>
      <c r="K152" s="112">
        <v>1</v>
      </c>
      <c r="L152" s="123">
        <v>3</v>
      </c>
      <c r="M152" s="123">
        <v>3</v>
      </c>
      <c r="N152" s="123">
        <v>3</v>
      </c>
      <c r="O152" s="123">
        <v>4</v>
      </c>
      <c r="P152" s="123">
        <v>3</v>
      </c>
      <c r="Q152" s="123">
        <v>3</v>
      </c>
      <c r="R152" s="123">
        <v>3</v>
      </c>
      <c r="S152" s="123">
        <v>3</v>
      </c>
      <c r="T152" s="123">
        <v>3</v>
      </c>
    </row>
    <row r="153" spans="3:20" ht="15" customHeight="1" x14ac:dyDescent="0.2">
      <c r="C153" s="15">
        <f t="shared" si="4"/>
        <v>83</v>
      </c>
      <c r="D153" s="34" t="s">
        <v>181</v>
      </c>
      <c r="E153" s="124">
        <v>56</v>
      </c>
      <c r="F153" s="15" t="str">
        <f t="shared" si="5"/>
        <v>5</v>
      </c>
      <c r="G153" s="124">
        <v>1</v>
      </c>
      <c r="H153" s="124">
        <v>3</v>
      </c>
      <c r="I153" s="124">
        <v>4</v>
      </c>
      <c r="J153" s="124">
        <v>1</v>
      </c>
      <c r="K153" s="112">
        <v>1</v>
      </c>
      <c r="L153" s="123">
        <v>3</v>
      </c>
      <c r="M153" s="123">
        <v>3</v>
      </c>
      <c r="N153" s="123">
        <v>3</v>
      </c>
      <c r="O153" s="123">
        <v>4</v>
      </c>
      <c r="P153" s="123">
        <v>3</v>
      </c>
      <c r="Q153" s="123">
        <v>3</v>
      </c>
      <c r="R153" s="123">
        <v>3</v>
      </c>
      <c r="S153" s="123">
        <v>3</v>
      </c>
      <c r="T153" s="123">
        <v>3</v>
      </c>
    </row>
    <row r="154" spans="3:20" ht="15" customHeight="1" x14ac:dyDescent="0.2">
      <c r="C154" s="15">
        <f t="shared" si="4"/>
        <v>84</v>
      </c>
      <c r="D154" s="34" t="s">
        <v>182</v>
      </c>
      <c r="E154" s="124">
        <v>19</v>
      </c>
      <c r="F154" s="15" t="str">
        <f t="shared" si="5"/>
        <v>1</v>
      </c>
      <c r="G154" s="124">
        <v>2</v>
      </c>
      <c r="H154" s="124">
        <v>3</v>
      </c>
      <c r="I154" s="124">
        <v>5</v>
      </c>
      <c r="J154" s="124">
        <v>1</v>
      </c>
      <c r="K154" s="112">
        <v>1</v>
      </c>
      <c r="L154" s="123">
        <v>3</v>
      </c>
      <c r="M154" s="123">
        <v>3</v>
      </c>
      <c r="N154" s="123">
        <v>3</v>
      </c>
      <c r="O154" s="123">
        <v>4</v>
      </c>
      <c r="P154" s="123">
        <v>3</v>
      </c>
      <c r="Q154" s="123">
        <v>3</v>
      </c>
      <c r="R154" s="123">
        <v>3</v>
      </c>
      <c r="S154" s="123">
        <v>3</v>
      </c>
      <c r="T154" s="123">
        <v>3</v>
      </c>
    </row>
    <row r="155" spans="3:20" ht="15" customHeight="1" x14ac:dyDescent="0.2">
      <c r="C155" s="15">
        <f t="shared" si="4"/>
        <v>85</v>
      </c>
      <c r="D155" s="34" t="s">
        <v>183</v>
      </c>
      <c r="E155" s="124">
        <v>43</v>
      </c>
      <c r="F155" s="15" t="str">
        <f t="shared" si="5"/>
        <v>4</v>
      </c>
      <c r="G155" s="124">
        <v>1</v>
      </c>
      <c r="H155" s="124">
        <v>2</v>
      </c>
      <c r="I155" s="124">
        <v>5</v>
      </c>
      <c r="J155" s="124">
        <v>1</v>
      </c>
      <c r="K155" s="112">
        <v>1</v>
      </c>
      <c r="L155" s="123">
        <v>3</v>
      </c>
      <c r="M155" s="123">
        <v>3</v>
      </c>
      <c r="N155" s="123">
        <v>3</v>
      </c>
      <c r="O155" s="123">
        <v>4</v>
      </c>
      <c r="P155" s="123">
        <v>3</v>
      </c>
      <c r="Q155" s="123">
        <v>3</v>
      </c>
      <c r="R155" s="123">
        <v>3</v>
      </c>
      <c r="S155" s="123">
        <v>3</v>
      </c>
      <c r="T155" s="123">
        <v>3</v>
      </c>
    </row>
    <row r="156" spans="3:20" ht="15" customHeight="1" x14ac:dyDescent="0.2">
      <c r="C156" s="15">
        <f t="shared" si="4"/>
        <v>86</v>
      </c>
      <c r="D156" s="34" t="s">
        <v>184</v>
      </c>
      <c r="E156" s="124">
        <v>21</v>
      </c>
      <c r="F156" s="15" t="str">
        <f t="shared" si="5"/>
        <v>2</v>
      </c>
      <c r="G156" s="124">
        <v>1</v>
      </c>
      <c r="H156" s="124">
        <v>2</v>
      </c>
      <c r="I156" s="124">
        <v>5</v>
      </c>
      <c r="J156" s="124">
        <v>1</v>
      </c>
      <c r="K156" s="112">
        <v>1</v>
      </c>
      <c r="L156" s="123">
        <v>3</v>
      </c>
      <c r="M156" s="123">
        <v>3</v>
      </c>
      <c r="N156" s="123">
        <v>3</v>
      </c>
      <c r="O156" s="123">
        <v>4</v>
      </c>
      <c r="P156" s="123">
        <v>3</v>
      </c>
      <c r="Q156" s="123">
        <v>3</v>
      </c>
      <c r="R156" s="123">
        <v>3</v>
      </c>
      <c r="S156" s="123">
        <v>3</v>
      </c>
      <c r="T156" s="123">
        <v>3</v>
      </c>
    </row>
    <row r="157" spans="3:20" ht="15" customHeight="1" x14ac:dyDescent="0.2">
      <c r="C157" s="15">
        <f t="shared" si="4"/>
        <v>87</v>
      </c>
      <c r="D157" s="34" t="s">
        <v>185</v>
      </c>
      <c r="E157" s="124">
        <v>36</v>
      </c>
      <c r="F157" s="15" t="str">
        <f t="shared" si="5"/>
        <v>3</v>
      </c>
      <c r="G157" s="124">
        <v>1</v>
      </c>
      <c r="H157" s="124">
        <v>3</v>
      </c>
      <c r="I157" s="124">
        <v>2</v>
      </c>
      <c r="J157" s="124">
        <v>1</v>
      </c>
      <c r="K157" s="112">
        <v>1</v>
      </c>
      <c r="L157" s="123">
        <v>3</v>
      </c>
      <c r="M157" s="123">
        <v>3</v>
      </c>
      <c r="N157" s="123">
        <v>2</v>
      </c>
      <c r="O157" s="123">
        <v>4</v>
      </c>
      <c r="P157" s="123">
        <v>3</v>
      </c>
      <c r="Q157" s="123">
        <v>3</v>
      </c>
      <c r="R157" s="123">
        <v>3</v>
      </c>
      <c r="S157" s="123">
        <v>3</v>
      </c>
      <c r="T157" s="123">
        <v>3</v>
      </c>
    </row>
    <row r="158" spans="3:20" ht="15" customHeight="1" x14ac:dyDescent="0.2">
      <c r="C158" s="15">
        <f t="shared" si="4"/>
        <v>88</v>
      </c>
      <c r="D158" s="34" t="s">
        <v>186</v>
      </c>
      <c r="E158" s="124">
        <v>42</v>
      </c>
      <c r="F158" s="15" t="str">
        <f t="shared" si="5"/>
        <v>4</v>
      </c>
      <c r="G158" s="124">
        <v>2</v>
      </c>
      <c r="H158" s="124">
        <v>4</v>
      </c>
      <c r="I158" s="124">
        <v>1</v>
      </c>
      <c r="J158" s="124">
        <v>1</v>
      </c>
      <c r="K158" s="112">
        <v>1</v>
      </c>
      <c r="L158" s="123">
        <v>3</v>
      </c>
      <c r="M158" s="123">
        <v>3</v>
      </c>
      <c r="N158" s="123">
        <v>2</v>
      </c>
      <c r="O158" s="123">
        <v>4</v>
      </c>
      <c r="P158" s="123">
        <v>3</v>
      </c>
      <c r="Q158" s="123">
        <v>3</v>
      </c>
      <c r="R158" s="123">
        <v>3</v>
      </c>
      <c r="S158" s="123">
        <v>3</v>
      </c>
      <c r="T158" s="123">
        <v>3</v>
      </c>
    </row>
    <row r="159" spans="3:20" ht="15" customHeight="1" x14ac:dyDescent="0.2">
      <c r="C159" s="15">
        <f t="shared" si="4"/>
        <v>89</v>
      </c>
      <c r="D159" s="34" t="s">
        <v>187</v>
      </c>
      <c r="E159" s="124">
        <v>25</v>
      </c>
      <c r="F159" s="15" t="str">
        <f t="shared" si="5"/>
        <v>2</v>
      </c>
      <c r="G159" s="124">
        <v>1</v>
      </c>
      <c r="H159" s="124">
        <v>4</v>
      </c>
      <c r="I159" s="124">
        <v>1</v>
      </c>
      <c r="J159" s="124">
        <v>1</v>
      </c>
      <c r="K159" s="112">
        <v>1</v>
      </c>
      <c r="L159" s="123">
        <v>3</v>
      </c>
      <c r="M159" s="123">
        <v>3</v>
      </c>
      <c r="N159" s="123">
        <v>2</v>
      </c>
      <c r="O159" s="123">
        <v>4</v>
      </c>
      <c r="P159" s="123">
        <v>3</v>
      </c>
      <c r="Q159" s="123">
        <v>3</v>
      </c>
      <c r="R159" s="123">
        <v>3</v>
      </c>
      <c r="S159" s="123">
        <v>3</v>
      </c>
      <c r="T159" s="123">
        <v>3</v>
      </c>
    </row>
    <row r="160" spans="3:20" ht="15" customHeight="1" x14ac:dyDescent="0.2">
      <c r="C160" s="15">
        <f t="shared" si="4"/>
        <v>90</v>
      </c>
      <c r="D160" s="34" t="s">
        <v>188</v>
      </c>
      <c r="E160" s="124">
        <v>35</v>
      </c>
      <c r="F160" s="15">
        <v>2</v>
      </c>
      <c r="G160" s="124">
        <v>2</v>
      </c>
      <c r="H160" s="124">
        <v>3</v>
      </c>
      <c r="I160" s="124">
        <v>2</v>
      </c>
      <c r="J160" s="124">
        <v>1</v>
      </c>
      <c r="K160" s="112">
        <v>1</v>
      </c>
      <c r="L160" s="123">
        <v>3</v>
      </c>
      <c r="M160" s="123">
        <v>3</v>
      </c>
      <c r="N160" s="123">
        <v>2</v>
      </c>
      <c r="O160" s="123">
        <v>4</v>
      </c>
      <c r="P160" s="123">
        <v>3</v>
      </c>
      <c r="Q160" s="123">
        <v>3</v>
      </c>
      <c r="R160" s="123">
        <v>3</v>
      </c>
      <c r="S160" s="123">
        <v>3</v>
      </c>
      <c r="T160" s="123">
        <v>3</v>
      </c>
    </row>
    <row r="161" spans="3:20" ht="15" customHeight="1" x14ac:dyDescent="0.2">
      <c r="C161" s="15">
        <f t="shared" si="4"/>
        <v>91</v>
      </c>
      <c r="D161" s="34" t="s">
        <v>189</v>
      </c>
      <c r="E161" s="124">
        <v>61</v>
      </c>
      <c r="F161" s="15">
        <v>4</v>
      </c>
      <c r="G161" s="124">
        <v>1</v>
      </c>
      <c r="H161" s="124">
        <v>2</v>
      </c>
      <c r="I161" s="124">
        <v>5</v>
      </c>
      <c r="J161" s="124">
        <v>1</v>
      </c>
      <c r="K161" s="112">
        <v>1</v>
      </c>
      <c r="L161" s="123">
        <v>3</v>
      </c>
      <c r="M161" s="123">
        <v>3</v>
      </c>
      <c r="N161" s="123">
        <v>3</v>
      </c>
      <c r="O161" s="123">
        <v>4</v>
      </c>
      <c r="P161" s="123">
        <v>3</v>
      </c>
      <c r="Q161" s="123">
        <v>3</v>
      </c>
      <c r="R161" s="123">
        <v>3</v>
      </c>
      <c r="S161" s="123">
        <v>3</v>
      </c>
      <c r="T161" s="123">
        <v>3</v>
      </c>
    </row>
    <row r="162" spans="3:20" ht="15" customHeight="1" x14ac:dyDescent="0.2">
      <c r="C162" s="15">
        <f t="shared" si="4"/>
        <v>92</v>
      </c>
      <c r="D162" s="34" t="s">
        <v>190</v>
      </c>
      <c r="E162" s="124">
        <v>25</v>
      </c>
      <c r="F162" s="15" t="str">
        <f t="shared" si="5"/>
        <v>2</v>
      </c>
      <c r="G162" s="124">
        <v>1</v>
      </c>
      <c r="H162" s="124">
        <v>3</v>
      </c>
      <c r="I162" s="124">
        <v>4</v>
      </c>
      <c r="J162" s="124">
        <v>1</v>
      </c>
      <c r="K162" s="112">
        <v>1</v>
      </c>
      <c r="L162" s="123">
        <v>3</v>
      </c>
      <c r="M162" s="123">
        <v>3</v>
      </c>
      <c r="N162" s="123">
        <v>2</v>
      </c>
      <c r="O162" s="123">
        <v>4</v>
      </c>
      <c r="P162" s="123">
        <v>3</v>
      </c>
      <c r="Q162" s="123">
        <v>3</v>
      </c>
      <c r="R162" s="123">
        <v>3</v>
      </c>
      <c r="S162" s="123">
        <v>3</v>
      </c>
      <c r="T162" s="123">
        <v>3</v>
      </c>
    </row>
    <row r="163" spans="3:20" ht="15" customHeight="1" x14ac:dyDescent="0.2">
      <c r="C163" s="15">
        <f t="shared" si="4"/>
        <v>93</v>
      </c>
      <c r="D163" s="34" t="s">
        <v>191</v>
      </c>
      <c r="E163" s="124">
        <v>35</v>
      </c>
      <c r="F163" s="15" t="str">
        <f t="shared" si="5"/>
        <v>3</v>
      </c>
      <c r="G163" s="124">
        <v>2</v>
      </c>
      <c r="H163" s="124">
        <v>2</v>
      </c>
      <c r="I163" s="124">
        <v>4</v>
      </c>
      <c r="J163" s="124">
        <v>1</v>
      </c>
      <c r="K163" s="112">
        <v>1</v>
      </c>
      <c r="L163" s="123">
        <v>3</v>
      </c>
      <c r="M163" s="123">
        <v>3</v>
      </c>
      <c r="N163" s="123">
        <v>2</v>
      </c>
      <c r="O163" s="123">
        <v>4</v>
      </c>
      <c r="P163" s="123">
        <v>3</v>
      </c>
      <c r="Q163" s="123">
        <v>3</v>
      </c>
      <c r="R163" s="123">
        <v>3</v>
      </c>
      <c r="S163" s="123">
        <v>3</v>
      </c>
      <c r="T163" s="123">
        <v>3</v>
      </c>
    </row>
    <row r="164" spans="3:20" ht="15" customHeight="1" x14ac:dyDescent="0.2">
      <c r="C164" s="15">
        <f t="shared" si="4"/>
        <v>94</v>
      </c>
      <c r="D164" s="34" t="s">
        <v>192</v>
      </c>
      <c r="E164" s="124">
        <v>25</v>
      </c>
      <c r="F164" s="15" t="str">
        <f t="shared" si="5"/>
        <v>2</v>
      </c>
      <c r="G164" s="124">
        <v>2</v>
      </c>
      <c r="H164" s="124">
        <v>3</v>
      </c>
      <c r="I164" s="124">
        <v>2</v>
      </c>
      <c r="J164" s="124">
        <v>1</v>
      </c>
      <c r="K164" s="112">
        <v>1</v>
      </c>
      <c r="L164" s="123">
        <v>3</v>
      </c>
      <c r="M164" s="123">
        <v>3</v>
      </c>
      <c r="N164" s="123">
        <v>2</v>
      </c>
      <c r="O164" s="123">
        <v>4</v>
      </c>
      <c r="P164" s="123">
        <v>3</v>
      </c>
      <c r="Q164" s="123">
        <v>3</v>
      </c>
      <c r="R164" s="123">
        <v>3</v>
      </c>
      <c r="S164" s="123">
        <v>3</v>
      </c>
      <c r="T164" s="123">
        <v>3</v>
      </c>
    </row>
    <row r="165" spans="3:20" ht="15" customHeight="1" x14ac:dyDescent="0.2">
      <c r="C165" s="15">
        <f t="shared" si="4"/>
        <v>95</v>
      </c>
      <c r="D165" s="34" t="s">
        <v>193</v>
      </c>
      <c r="E165" s="124">
        <v>26</v>
      </c>
      <c r="F165" s="15" t="str">
        <f t="shared" si="5"/>
        <v>2</v>
      </c>
      <c r="G165" s="124">
        <v>2</v>
      </c>
      <c r="H165" s="124">
        <v>3</v>
      </c>
      <c r="I165" s="124">
        <v>4</v>
      </c>
      <c r="J165" s="124">
        <v>1</v>
      </c>
      <c r="K165" s="112">
        <v>1</v>
      </c>
      <c r="L165" s="107">
        <v>3</v>
      </c>
      <c r="M165" s="107">
        <v>2</v>
      </c>
      <c r="N165" s="107">
        <v>2</v>
      </c>
      <c r="O165" s="107">
        <v>4</v>
      </c>
      <c r="P165" s="107">
        <v>3</v>
      </c>
      <c r="Q165" s="107">
        <v>3</v>
      </c>
      <c r="R165" s="107">
        <v>3</v>
      </c>
      <c r="S165" s="107">
        <v>3</v>
      </c>
      <c r="T165" s="107">
        <v>2</v>
      </c>
    </row>
    <row r="166" spans="3:20" ht="15" customHeight="1" x14ac:dyDescent="0.2">
      <c r="C166" s="15">
        <f t="shared" si="4"/>
        <v>96</v>
      </c>
      <c r="D166" s="34" t="s">
        <v>194</v>
      </c>
      <c r="E166" s="124">
        <v>28</v>
      </c>
      <c r="F166" s="15" t="str">
        <f t="shared" si="5"/>
        <v>2</v>
      </c>
      <c r="G166" s="124">
        <v>1</v>
      </c>
      <c r="H166" s="124">
        <v>2</v>
      </c>
      <c r="I166" s="124">
        <v>1</v>
      </c>
      <c r="J166" s="124">
        <v>1</v>
      </c>
      <c r="K166" s="112">
        <v>1</v>
      </c>
      <c r="L166" s="74">
        <v>4</v>
      </c>
      <c r="M166" s="74">
        <v>3</v>
      </c>
      <c r="N166" s="74">
        <v>2</v>
      </c>
      <c r="O166" s="74">
        <v>4</v>
      </c>
      <c r="P166" s="74">
        <v>3</v>
      </c>
      <c r="Q166" s="74">
        <v>3</v>
      </c>
      <c r="R166" s="74">
        <v>3</v>
      </c>
      <c r="S166" s="74">
        <v>3</v>
      </c>
      <c r="T166" s="74">
        <v>2</v>
      </c>
    </row>
    <row r="167" spans="3:20" ht="15" customHeight="1" x14ac:dyDescent="0.2">
      <c r="C167" s="15">
        <f t="shared" si="4"/>
        <v>97</v>
      </c>
      <c r="D167" s="34" t="s">
        <v>195</v>
      </c>
      <c r="E167" s="124">
        <v>24</v>
      </c>
      <c r="F167" s="15" t="str">
        <f>IF(E167&gt;49,"5",IF(E167&gt;39,"4",IF(E167&gt;29,"3",IF(E167&gt;19,"2",IF(E167&gt;0,"1","0")))))</f>
        <v>2</v>
      </c>
      <c r="G167" s="124">
        <v>1</v>
      </c>
      <c r="H167" s="124">
        <v>1</v>
      </c>
      <c r="I167" s="124">
        <v>5</v>
      </c>
      <c r="J167" s="124">
        <v>1</v>
      </c>
      <c r="K167" s="112">
        <v>1</v>
      </c>
      <c r="L167" s="74">
        <v>4</v>
      </c>
      <c r="M167" s="74">
        <v>3</v>
      </c>
      <c r="N167" s="74">
        <v>2</v>
      </c>
      <c r="O167" s="74">
        <v>4</v>
      </c>
      <c r="P167" s="74">
        <v>3</v>
      </c>
      <c r="Q167" s="74">
        <v>3</v>
      </c>
      <c r="R167" s="74">
        <v>3</v>
      </c>
      <c r="S167" s="74">
        <v>3</v>
      </c>
      <c r="T167" s="74">
        <v>2</v>
      </c>
    </row>
    <row r="168" spans="3:20" ht="15" customHeight="1" x14ac:dyDescent="0.2">
      <c r="C168" s="15">
        <f>C167+1</f>
        <v>98</v>
      </c>
      <c r="D168" s="34" t="s">
        <v>196</v>
      </c>
      <c r="E168" s="124">
        <v>35</v>
      </c>
      <c r="F168" s="15" t="str">
        <f>IF(E168&gt;49,"5",IF(E168&gt;39,"4",IF(E168&gt;29,"3",IF(E168&gt;19,"2",IF(E168&gt;0,"1","0")))))</f>
        <v>3</v>
      </c>
      <c r="G168" s="124">
        <v>1</v>
      </c>
      <c r="H168" s="124">
        <v>1</v>
      </c>
      <c r="I168" s="124">
        <v>4</v>
      </c>
      <c r="J168" s="124">
        <v>1</v>
      </c>
      <c r="K168" s="112">
        <v>1</v>
      </c>
      <c r="L168" s="74">
        <v>4</v>
      </c>
      <c r="M168" s="74">
        <v>3</v>
      </c>
      <c r="N168" s="74">
        <v>2</v>
      </c>
      <c r="O168" s="74">
        <v>4</v>
      </c>
      <c r="P168" s="74">
        <v>3</v>
      </c>
      <c r="Q168" s="74">
        <v>3</v>
      </c>
      <c r="R168" s="74">
        <v>3</v>
      </c>
      <c r="S168" s="74">
        <v>3</v>
      </c>
      <c r="T168" s="74">
        <v>2</v>
      </c>
    </row>
    <row r="169" spans="3:20" ht="15" customHeight="1" x14ac:dyDescent="0.2">
      <c r="C169" s="15">
        <f>C168+1</f>
        <v>99</v>
      </c>
      <c r="D169" s="34" t="s">
        <v>197</v>
      </c>
      <c r="E169" s="124">
        <v>25</v>
      </c>
      <c r="F169" s="15" t="str">
        <f>IF(E169&gt;49,"5",IF(E169&gt;39,"4",IF(E169&gt;29,"3",IF(E169&gt;19,"2",IF(E169&gt;0,"1","0")))))</f>
        <v>2</v>
      </c>
      <c r="G169" s="124">
        <v>2</v>
      </c>
      <c r="H169" s="124">
        <v>3</v>
      </c>
      <c r="I169" s="124">
        <v>3</v>
      </c>
      <c r="J169" s="124">
        <v>1</v>
      </c>
      <c r="K169" s="112">
        <v>1</v>
      </c>
      <c r="L169" s="74">
        <v>4</v>
      </c>
      <c r="M169" s="74">
        <v>3</v>
      </c>
      <c r="N169" s="74">
        <v>2</v>
      </c>
      <c r="O169" s="74">
        <v>4</v>
      </c>
      <c r="P169" s="74">
        <v>3</v>
      </c>
      <c r="Q169" s="74">
        <v>3</v>
      </c>
      <c r="R169" s="74">
        <v>3</v>
      </c>
      <c r="S169" s="74">
        <v>3</v>
      </c>
      <c r="T169" s="74">
        <v>2</v>
      </c>
    </row>
    <row r="170" spans="3:20" ht="15" customHeight="1" x14ac:dyDescent="0.2">
      <c r="C170" s="15">
        <f>C169+1</f>
        <v>100</v>
      </c>
      <c r="D170" s="34" t="s">
        <v>198</v>
      </c>
      <c r="E170" s="124">
        <v>23</v>
      </c>
      <c r="F170" s="15" t="str">
        <f>IF(E170&gt;49,"5",IF(E170&gt;39,"4",IF(E170&gt;29,"3",IF(E170&gt;19,"2",IF(E170&gt;0,"1","0")))))</f>
        <v>2</v>
      </c>
      <c r="G170" s="124">
        <v>2</v>
      </c>
      <c r="H170" s="124">
        <v>3</v>
      </c>
      <c r="I170" s="124">
        <v>2</v>
      </c>
      <c r="J170" s="124">
        <v>1</v>
      </c>
      <c r="K170" s="112">
        <v>1</v>
      </c>
      <c r="L170" s="74">
        <v>4</v>
      </c>
      <c r="M170" s="74">
        <v>3</v>
      </c>
      <c r="N170" s="74">
        <v>2</v>
      </c>
      <c r="O170" s="74">
        <v>4</v>
      </c>
      <c r="P170" s="74">
        <v>3</v>
      </c>
      <c r="Q170" s="74">
        <v>3</v>
      </c>
      <c r="R170" s="74">
        <v>3</v>
      </c>
      <c r="S170" s="74">
        <v>3</v>
      </c>
      <c r="T170" s="74">
        <v>2</v>
      </c>
    </row>
    <row r="171" spans="3:20" ht="15" customHeight="1" x14ac:dyDescent="0.2">
      <c r="C171" s="4"/>
      <c r="D171" s="4"/>
      <c r="G171" s="4"/>
      <c r="H171" s="4"/>
      <c r="I171" s="151" t="s">
        <v>82</v>
      </c>
      <c r="J171" s="152"/>
      <c r="K171" s="153"/>
      <c r="L171" s="22">
        <f t="shared" ref="L171:T171" si="6">SUM(L71:L170)</f>
        <v>327</v>
      </c>
      <c r="M171" s="22">
        <f t="shared" si="6"/>
        <v>308</v>
      </c>
      <c r="N171" s="22">
        <f t="shared" si="6"/>
        <v>311</v>
      </c>
      <c r="O171" s="22">
        <f t="shared" si="6"/>
        <v>371</v>
      </c>
      <c r="P171" s="22">
        <f t="shared" si="6"/>
        <v>324</v>
      </c>
      <c r="Q171" s="22">
        <f t="shared" si="6"/>
        <v>324</v>
      </c>
      <c r="R171" s="22">
        <f t="shared" si="6"/>
        <v>324</v>
      </c>
      <c r="S171" s="22">
        <f t="shared" si="6"/>
        <v>324</v>
      </c>
      <c r="T171" s="22">
        <f t="shared" si="6"/>
        <v>303</v>
      </c>
    </row>
    <row r="172" spans="3:20" ht="15" customHeight="1" x14ac:dyDescent="0.2">
      <c r="I172" s="151" t="s">
        <v>24</v>
      </c>
      <c r="J172" s="152"/>
      <c r="K172" s="153"/>
      <c r="L172" s="15">
        <f t="shared" ref="L172:T172" si="7">COUNT(L71:L170)</f>
        <v>100</v>
      </c>
      <c r="M172" s="15">
        <f t="shared" si="7"/>
        <v>100</v>
      </c>
      <c r="N172" s="15">
        <f t="shared" si="7"/>
        <v>100</v>
      </c>
      <c r="O172" s="15">
        <f t="shared" si="7"/>
        <v>100</v>
      </c>
      <c r="P172" s="15">
        <f t="shared" si="7"/>
        <v>100</v>
      </c>
      <c r="Q172" s="15">
        <f t="shared" si="7"/>
        <v>100</v>
      </c>
      <c r="R172" s="15">
        <f t="shared" si="7"/>
        <v>100</v>
      </c>
      <c r="S172" s="15">
        <f t="shared" si="7"/>
        <v>100</v>
      </c>
      <c r="T172" s="15">
        <f t="shared" si="7"/>
        <v>100</v>
      </c>
    </row>
    <row r="173" spans="3:20" ht="15" customHeight="1" x14ac:dyDescent="0.2">
      <c r="I173" s="151" t="s">
        <v>25</v>
      </c>
      <c r="J173" s="152"/>
      <c r="K173" s="153"/>
      <c r="L173" s="23">
        <f t="shared" ref="L173:T173" si="8">AVERAGE(L71:L170)</f>
        <v>3.27</v>
      </c>
      <c r="M173" s="23">
        <f t="shared" si="8"/>
        <v>3.08</v>
      </c>
      <c r="N173" s="23">
        <f t="shared" si="8"/>
        <v>3.11</v>
      </c>
      <c r="O173" s="23">
        <f t="shared" si="8"/>
        <v>3.71</v>
      </c>
      <c r="P173" s="23">
        <f t="shared" si="8"/>
        <v>3.24</v>
      </c>
      <c r="Q173" s="23">
        <f t="shared" si="8"/>
        <v>3.24</v>
      </c>
      <c r="R173" s="23">
        <f t="shared" si="8"/>
        <v>3.24</v>
      </c>
      <c r="S173" s="23">
        <f t="shared" si="8"/>
        <v>3.24</v>
      </c>
      <c r="T173" s="23">
        <f t="shared" si="8"/>
        <v>3.03</v>
      </c>
    </row>
    <row r="174" spans="3:20" ht="15" customHeight="1" x14ac:dyDescent="0.2">
      <c r="I174" s="151" t="s">
        <v>26</v>
      </c>
      <c r="J174" s="152"/>
      <c r="K174" s="153"/>
      <c r="L174" s="23">
        <f>(L173*(0.11))</f>
        <v>0.35970000000000002</v>
      </c>
      <c r="M174" s="23">
        <f t="shared" ref="M174:T174" si="9">(M173*(0.11))</f>
        <v>0.33879999999999999</v>
      </c>
      <c r="N174" s="23">
        <f t="shared" si="9"/>
        <v>0.34210000000000002</v>
      </c>
      <c r="O174" s="23">
        <f t="shared" si="9"/>
        <v>0.40810000000000002</v>
      </c>
      <c r="P174" s="23">
        <f t="shared" si="9"/>
        <v>0.35640000000000005</v>
      </c>
      <c r="Q174" s="23">
        <f t="shared" si="9"/>
        <v>0.35640000000000005</v>
      </c>
      <c r="R174" s="23">
        <f t="shared" si="9"/>
        <v>0.35640000000000005</v>
      </c>
      <c r="S174" s="23">
        <f t="shared" si="9"/>
        <v>0.35640000000000005</v>
      </c>
      <c r="T174" s="23">
        <f t="shared" si="9"/>
        <v>0.33329999999999999</v>
      </c>
    </row>
    <row r="175" spans="3:20" ht="15" customHeight="1" x14ac:dyDescent="0.2">
      <c r="I175" s="17" t="s">
        <v>28</v>
      </c>
      <c r="J175" s="70"/>
      <c r="K175" s="18"/>
      <c r="L175" s="23">
        <f>SUM(L174:T174)</f>
        <v>3.2075999999999998</v>
      </c>
      <c r="M175" s="19"/>
      <c r="N175" s="19"/>
      <c r="O175" s="19"/>
      <c r="P175" s="19"/>
      <c r="Q175" s="19"/>
      <c r="R175" s="19"/>
      <c r="S175" s="19"/>
      <c r="T175" s="19"/>
    </row>
    <row r="176" spans="3:20" ht="15" customHeight="1" x14ac:dyDescent="0.25">
      <c r="I176" s="151" t="s">
        <v>27</v>
      </c>
      <c r="J176" s="152"/>
      <c r="K176" s="153"/>
      <c r="L176" s="75">
        <f>SUM(L174:T174)*25</f>
        <v>80.19</v>
      </c>
    </row>
    <row r="179" spans="9:15" ht="15" customHeight="1" x14ac:dyDescent="0.2">
      <c r="I179" s="16" t="s">
        <v>83</v>
      </c>
      <c r="J179" s="16"/>
    </row>
    <row r="180" spans="9:15" ht="23.25" customHeight="1" x14ac:dyDescent="0.2">
      <c r="I180" s="16" t="s">
        <v>32</v>
      </c>
      <c r="J180" s="16"/>
      <c r="M180" s="4" t="s">
        <v>85</v>
      </c>
      <c r="N180" s="150">
        <f>L176</f>
        <v>80.19</v>
      </c>
      <c r="O180" s="150"/>
    </row>
    <row r="181" spans="9:15" ht="24.75" customHeight="1" x14ac:dyDescent="0.2">
      <c r="I181" s="16" t="s">
        <v>84</v>
      </c>
      <c r="J181" s="16"/>
      <c r="M181" s="4" t="s">
        <v>85</v>
      </c>
      <c r="N181" s="149" t="str">
        <f>IF(N180&gt;88.31,"A",IF(N180&gt;76.61,"B",IF(N180&gt;65,"C","D")))</f>
        <v>B</v>
      </c>
      <c r="O181" s="149"/>
    </row>
    <row r="182" spans="9:15" ht="22.5" customHeight="1" x14ac:dyDescent="0.2">
      <c r="I182" s="16" t="s">
        <v>86</v>
      </c>
      <c r="J182" s="16"/>
      <c r="M182" s="4" t="s">
        <v>85</v>
      </c>
      <c r="N182" s="149" t="str">
        <f>IF(N180&gt;88.31,"Sangat Baik",IF(N180&gt;76.61,"Baik",IF(N180&gt;65,"Kurang Baik","Tidak Baik")))</f>
        <v>Baik</v>
      </c>
      <c r="O182" s="149"/>
    </row>
  </sheetData>
  <mergeCells count="8">
    <mergeCell ref="N182:O182"/>
    <mergeCell ref="N180:O180"/>
    <mergeCell ref="I176:K176"/>
    <mergeCell ref="I171:K171"/>
    <mergeCell ref="I172:K172"/>
    <mergeCell ref="I173:K173"/>
    <mergeCell ref="I174:K174"/>
    <mergeCell ref="N181:O181"/>
  </mergeCells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M139"/>
  <sheetViews>
    <sheetView view="pageBreakPreview" topLeftCell="A118" zoomScale="130" zoomScaleNormal="100" zoomScaleSheetLayoutView="130" workbookViewId="0">
      <selection activeCell="E14" sqref="E14"/>
    </sheetView>
  </sheetViews>
  <sheetFormatPr defaultRowHeight="12.75" x14ac:dyDescent="0.2"/>
  <cols>
    <col min="1" max="1" width="11.42578125" customWidth="1"/>
    <col min="2" max="10" width="8.42578125" customWidth="1"/>
    <col min="11" max="11" width="5.7109375" customWidth="1"/>
    <col min="12" max="12" width="4.5703125" customWidth="1"/>
    <col min="13" max="13" width="5.7109375" hidden="1" customWidth="1"/>
  </cols>
  <sheetData>
    <row r="1" spans="1:13" ht="15" customHeight="1" x14ac:dyDescent="0.2">
      <c r="A1" s="16" t="s">
        <v>200</v>
      </c>
    </row>
    <row r="2" spans="1:13" s="60" customFormat="1" ht="15" customHeight="1" x14ac:dyDescent="0.25">
      <c r="A2" s="155" t="s">
        <v>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13" s="60" customFormat="1" ht="15" customHeight="1" x14ac:dyDescent="0.25"/>
    <row r="4" spans="1:13" s="60" customFormat="1" ht="15" customHeight="1" x14ac:dyDescent="0.25">
      <c r="A4" s="62" t="s">
        <v>22</v>
      </c>
    </row>
    <row r="5" spans="1:13" s="60" customFormat="1" ht="15" customHeight="1" x14ac:dyDescent="0.25">
      <c r="A5" s="62"/>
    </row>
    <row r="6" spans="1:13" ht="15" customHeight="1" x14ac:dyDescent="0.2">
      <c r="A6" s="156" t="s">
        <v>23</v>
      </c>
      <c r="B6" s="157" t="s">
        <v>201</v>
      </c>
      <c r="C6" s="158"/>
      <c r="D6" s="158"/>
      <c r="E6" s="158"/>
      <c r="F6" s="158"/>
      <c r="G6" s="158"/>
      <c r="H6" s="158"/>
      <c r="I6" s="158"/>
      <c r="J6" s="159"/>
      <c r="K6" s="19"/>
      <c r="L6" s="19"/>
      <c r="M6" s="76"/>
    </row>
    <row r="7" spans="1:13" s="14" customFormat="1" ht="15" customHeight="1" x14ac:dyDescent="0.2">
      <c r="A7" s="156"/>
      <c r="B7" s="77" t="s">
        <v>46</v>
      </c>
      <c r="C7" s="77" t="s">
        <v>47</v>
      </c>
      <c r="D7" s="77" t="s">
        <v>48</v>
      </c>
      <c r="E7" s="77" t="s">
        <v>49</v>
      </c>
      <c r="F7" s="77" t="s">
        <v>50</v>
      </c>
      <c r="G7" s="77" t="s">
        <v>51</v>
      </c>
      <c r="H7" s="77" t="s">
        <v>52</v>
      </c>
      <c r="I7" s="77" t="s">
        <v>53</v>
      </c>
      <c r="J7" s="77" t="s">
        <v>54</v>
      </c>
      <c r="K7"/>
      <c r="L7"/>
      <c r="M7" s="19"/>
    </row>
    <row r="8" spans="1:13" s="105" customFormat="1" ht="15" customHeight="1" x14ac:dyDescent="0.2">
      <c r="A8" s="108">
        <v>1</v>
      </c>
      <c r="B8" s="74">
        <v>3</v>
      </c>
      <c r="C8" s="74">
        <v>3</v>
      </c>
      <c r="D8" s="74">
        <v>3</v>
      </c>
      <c r="E8" s="74">
        <v>4</v>
      </c>
      <c r="F8" s="74">
        <v>3</v>
      </c>
      <c r="G8" s="74">
        <v>3</v>
      </c>
      <c r="H8" s="74">
        <v>3</v>
      </c>
      <c r="I8" s="74">
        <v>3</v>
      </c>
      <c r="J8" s="74">
        <v>3</v>
      </c>
      <c r="K8" s="63"/>
      <c r="L8" s="63"/>
    </row>
    <row r="9" spans="1:13" s="105" customFormat="1" ht="15" customHeight="1" x14ac:dyDescent="0.2">
      <c r="A9" s="108">
        <f>A8+1</f>
        <v>2</v>
      </c>
      <c r="B9" s="74">
        <v>3</v>
      </c>
      <c r="C9" s="74">
        <v>2</v>
      </c>
      <c r="D9" s="74">
        <v>3</v>
      </c>
      <c r="E9" s="74">
        <v>4</v>
      </c>
      <c r="F9" s="74">
        <v>3</v>
      </c>
      <c r="G9" s="74">
        <v>3</v>
      </c>
      <c r="H9" s="74">
        <v>3</v>
      </c>
      <c r="I9" s="74">
        <v>3</v>
      </c>
      <c r="J9" s="74">
        <v>2</v>
      </c>
      <c r="K9" s="63"/>
      <c r="L9" s="63"/>
    </row>
    <row r="10" spans="1:13" s="105" customFormat="1" ht="15" customHeight="1" x14ac:dyDescent="0.2">
      <c r="A10" s="108">
        <f t="shared" ref="A10:A128" si="0">A9+1</f>
        <v>3</v>
      </c>
      <c r="B10" s="74">
        <v>3</v>
      </c>
      <c r="C10" s="74">
        <v>2</v>
      </c>
      <c r="D10" s="74">
        <v>3</v>
      </c>
      <c r="E10" s="74">
        <v>4</v>
      </c>
      <c r="F10" s="74">
        <v>3</v>
      </c>
      <c r="G10" s="74">
        <v>3</v>
      </c>
      <c r="H10" s="74">
        <v>3</v>
      </c>
      <c r="I10" s="74">
        <v>3</v>
      </c>
      <c r="J10" s="74">
        <v>2</v>
      </c>
      <c r="K10" s="63"/>
      <c r="L10" s="63"/>
    </row>
    <row r="11" spans="1:13" s="105" customFormat="1" ht="15" customHeight="1" x14ac:dyDescent="0.2">
      <c r="A11" s="108">
        <f t="shared" si="0"/>
        <v>4</v>
      </c>
      <c r="B11" s="74">
        <v>3</v>
      </c>
      <c r="C11" s="74">
        <v>2</v>
      </c>
      <c r="D11" s="74">
        <v>3</v>
      </c>
      <c r="E11" s="74">
        <v>4</v>
      </c>
      <c r="F11" s="74">
        <v>3</v>
      </c>
      <c r="G11" s="74">
        <v>3</v>
      </c>
      <c r="H11" s="74">
        <v>3</v>
      </c>
      <c r="I11" s="74">
        <v>3</v>
      </c>
      <c r="J11" s="74">
        <v>2</v>
      </c>
      <c r="K11" s="63"/>
      <c r="L11" s="63"/>
    </row>
    <row r="12" spans="1:13" s="105" customFormat="1" ht="15" customHeight="1" x14ac:dyDescent="0.2">
      <c r="A12" s="108">
        <f t="shared" si="0"/>
        <v>5</v>
      </c>
      <c r="B12" s="74">
        <v>2</v>
      </c>
      <c r="C12" s="74">
        <v>2</v>
      </c>
      <c r="D12" s="74">
        <v>3</v>
      </c>
      <c r="E12" s="74">
        <v>4</v>
      </c>
      <c r="F12" s="74">
        <v>3</v>
      </c>
      <c r="G12" s="74">
        <v>3</v>
      </c>
      <c r="H12" s="74">
        <v>3</v>
      </c>
      <c r="I12" s="74">
        <v>3</v>
      </c>
      <c r="J12" s="74">
        <v>2</v>
      </c>
      <c r="K12" s="63"/>
      <c r="L12" s="63"/>
    </row>
    <row r="13" spans="1:13" s="105" customFormat="1" ht="15" customHeight="1" x14ac:dyDescent="0.2">
      <c r="A13" s="108">
        <f t="shared" si="0"/>
        <v>6</v>
      </c>
      <c r="B13" s="74">
        <v>2</v>
      </c>
      <c r="C13" s="74">
        <v>2</v>
      </c>
      <c r="D13" s="74">
        <v>3</v>
      </c>
      <c r="E13" s="74">
        <v>4</v>
      </c>
      <c r="F13" s="74">
        <v>3</v>
      </c>
      <c r="G13" s="74">
        <v>3</v>
      </c>
      <c r="H13" s="74">
        <v>3</v>
      </c>
      <c r="I13" s="74">
        <v>3</v>
      </c>
      <c r="J13" s="74">
        <v>2</v>
      </c>
      <c r="K13" s="63"/>
      <c r="L13" s="63"/>
    </row>
    <row r="14" spans="1:13" s="105" customFormat="1" ht="15" customHeight="1" x14ac:dyDescent="0.2">
      <c r="A14" s="108">
        <f t="shared" si="0"/>
        <v>7</v>
      </c>
      <c r="B14" s="74">
        <v>2</v>
      </c>
      <c r="C14" s="74">
        <v>2</v>
      </c>
      <c r="D14" s="74">
        <v>3</v>
      </c>
      <c r="E14" s="74">
        <v>4</v>
      </c>
      <c r="F14" s="74">
        <v>3</v>
      </c>
      <c r="G14" s="74">
        <v>3</v>
      </c>
      <c r="H14" s="74">
        <v>3</v>
      </c>
      <c r="I14" s="74">
        <v>3</v>
      </c>
      <c r="J14" s="74">
        <v>2</v>
      </c>
      <c r="K14" s="63"/>
      <c r="L14" s="63"/>
    </row>
    <row r="15" spans="1:13" s="105" customFormat="1" ht="15" customHeight="1" x14ac:dyDescent="0.2">
      <c r="A15" s="108">
        <f t="shared" si="0"/>
        <v>8</v>
      </c>
      <c r="B15" s="74">
        <v>3</v>
      </c>
      <c r="C15" s="74">
        <v>2</v>
      </c>
      <c r="D15" s="74">
        <v>3</v>
      </c>
      <c r="E15" s="74">
        <v>4</v>
      </c>
      <c r="F15" s="74">
        <v>3</v>
      </c>
      <c r="G15" s="74">
        <v>3</v>
      </c>
      <c r="H15" s="74">
        <v>3</v>
      </c>
      <c r="I15" s="74">
        <v>3</v>
      </c>
      <c r="J15" s="74">
        <v>2</v>
      </c>
      <c r="K15" s="63"/>
      <c r="L15" s="63"/>
    </row>
    <row r="16" spans="1:13" s="105" customFormat="1" ht="15" customHeight="1" x14ac:dyDescent="0.2">
      <c r="A16" s="108">
        <f t="shared" si="0"/>
        <v>9</v>
      </c>
      <c r="B16" s="74">
        <v>3</v>
      </c>
      <c r="C16" s="74">
        <v>2</v>
      </c>
      <c r="D16" s="74">
        <v>3</v>
      </c>
      <c r="E16" s="74">
        <v>4</v>
      </c>
      <c r="F16" s="74">
        <v>3</v>
      </c>
      <c r="G16" s="74">
        <v>3</v>
      </c>
      <c r="H16" s="74">
        <v>3</v>
      </c>
      <c r="I16" s="74">
        <v>3</v>
      </c>
      <c r="J16" s="74">
        <v>2</v>
      </c>
      <c r="K16" s="63"/>
      <c r="L16" s="63"/>
    </row>
    <row r="17" spans="1:12" s="105" customFormat="1" ht="15" customHeight="1" x14ac:dyDescent="0.2">
      <c r="A17" s="108">
        <f t="shared" si="0"/>
        <v>10</v>
      </c>
      <c r="B17" s="74">
        <v>3</v>
      </c>
      <c r="C17" s="74">
        <v>2</v>
      </c>
      <c r="D17" s="74">
        <v>3</v>
      </c>
      <c r="E17" s="74">
        <v>4</v>
      </c>
      <c r="F17" s="74">
        <v>3</v>
      </c>
      <c r="G17" s="74">
        <v>3</v>
      </c>
      <c r="H17" s="74">
        <v>3</v>
      </c>
      <c r="I17" s="74">
        <v>3</v>
      </c>
      <c r="J17" s="74">
        <v>2</v>
      </c>
      <c r="K17" s="63"/>
      <c r="L17" s="63"/>
    </row>
    <row r="18" spans="1:12" s="105" customFormat="1" ht="15" customHeight="1" x14ac:dyDescent="0.2">
      <c r="A18" s="108">
        <f t="shared" si="0"/>
        <v>11</v>
      </c>
      <c r="B18" s="74">
        <v>1</v>
      </c>
      <c r="C18" s="74">
        <v>4</v>
      </c>
      <c r="D18" s="74">
        <v>4</v>
      </c>
      <c r="E18" s="74">
        <v>4</v>
      </c>
      <c r="F18" s="74">
        <v>4</v>
      </c>
      <c r="G18" s="74">
        <v>4</v>
      </c>
      <c r="H18" s="74">
        <v>4</v>
      </c>
      <c r="I18" s="74">
        <v>4</v>
      </c>
      <c r="J18" s="74">
        <v>4</v>
      </c>
      <c r="K18" s="63"/>
      <c r="L18" s="63"/>
    </row>
    <row r="19" spans="1:12" s="105" customFormat="1" ht="15" customHeight="1" x14ac:dyDescent="0.2">
      <c r="A19" s="108">
        <f t="shared" si="0"/>
        <v>12</v>
      </c>
      <c r="B19" s="74">
        <v>1</v>
      </c>
      <c r="C19" s="74">
        <v>4</v>
      </c>
      <c r="D19" s="74">
        <v>4</v>
      </c>
      <c r="E19" s="74">
        <v>4</v>
      </c>
      <c r="F19" s="74">
        <v>4</v>
      </c>
      <c r="G19" s="74">
        <v>4</v>
      </c>
      <c r="H19" s="74">
        <v>4</v>
      </c>
      <c r="I19" s="74">
        <v>4</v>
      </c>
      <c r="J19" s="74">
        <v>4</v>
      </c>
      <c r="K19" s="63"/>
      <c r="L19" s="63"/>
    </row>
    <row r="20" spans="1:12" s="105" customFormat="1" ht="15" customHeight="1" x14ac:dyDescent="0.2">
      <c r="A20" s="108">
        <f t="shared" si="0"/>
        <v>13</v>
      </c>
      <c r="B20" s="74">
        <v>1</v>
      </c>
      <c r="C20" s="74">
        <v>4</v>
      </c>
      <c r="D20" s="74">
        <v>4</v>
      </c>
      <c r="E20" s="74">
        <v>4</v>
      </c>
      <c r="F20" s="74">
        <v>4</v>
      </c>
      <c r="G20" s="74">
        <v>4</v>
      </c>
      <c r="H20" s="74">
        <v>4</v>
      </c>
      <c r="I20" s="74">
        <v>4</v>
      </c>
      <c r="J20" s="74">
        <v>4</v>
      </c>
      <c r="K20" s="63"/>
      <c r="L20" s="63"/>
    </row>
    <row r="21" spans="1:12" s="105" customFormat="1" ht="15" customHeight="1" x14ac:dyDescent="0.2">
      <c r="A21" s="108">
        <f t="shared" si="0"/>
        <v>14</v>
      </c>
      <c r="B21" s="74">
        <v>4</v>
      </c>
      <c r="C21" s="74">
        <v>4</v>
      </c>
      <c r="D21" s="74">
        <v>4</v>
      </c>
      <c r="E21" s="74">
        <v>4</v>
      </c>
      <c r="F21" s="74">
        <v>4</v>
      </c>
      <c r="G21" s="74">
        <v>4</v>
      </c>
      <c r="H21" s="74">
        <v>4</v>
      </c>
      <c r="I21" s="74">
        <v>4</v>
      </c>
      <c r="J21" s="74">
        <v>4</v>
      </c>
      <c r="K21" s="63"/>
      <c r="L21" s="63"/>
    </row>
    <row r="22" spans="1:12" s="105" customFormat="1" ht="15" customHeight="1" x14ac:dyDescent="0.2">
      <c r="A22" s="108">
        <f t="shared" si="0"/>
        <v>15</v>
      </c>
      <c r="B22" s="74">
        <v>4</v>
      </c>
      <c r="C22" s="74">
        <v>4</v>
      </c>
      <c r="D22" s="74">
        <v>4</v>
      </c>
      <c r="E22" s="74">
        <v>4</v>
      </c>
      <c r="F22" s="74">
        <v>4</v>
      </c>
      <c r="G22" s="74">
        <v>4</v>
      </c>
      <c r="H22" s="74">
        <v>4</v>
      </c>
      <c r="I22" s="74">
        <v>4</v>
      </c>
      <c r="J22" s="74">
        <v>4</v>
      </c>
      <c r="K22" s="63"/>
      <c r="L22" s="63"/>
    </row>
    <row r="23" spans="1:12" s="105" customFormat="1" ht="15" customHeight="1" x14ac:dyDescent="0.2">
      <c r="A23" s="108">
        <f t="shared" si="0"/>
        <v>16</v>
      </c>
      <c r="B23" s="74">
        <v>3</v>
      </c>
      <c r="C23" s="74">
        <v>4</v>
      </c>
      <c r="D23" s="74">
        <v>4</v>
      </c>
      <c r="E23" s="74">
        <v>4</v>
      </c>
      <c r="F23" s="74">
        <v>4</v>
      </c>
      <c r="G23" s="74">
        <v>4</v>
      </c>
      <c r="H23" s="74">
        <v>4</v>
      </c>
      <c r="I23" s="74">
        <v>4</v>
      </c>
      <c r="J23" s="74">
        <v>4</v>
      </c>
      <c r="K23" s="63"/>
      <c r="L23" s="63"/>
    </row>
    <row r="24" spans="1:12" s="105" customFormat="1" ht="15" customHeight="1" x14ac:dyDescent="0.2">
      <c r="A24" s="108">
        <f t="shared" si="0"/>
        <v>17</v>
      </c>
      <c r="B24" s="74">
        <v>3</v>
      </c>
      <c r="C24" s="74">
        <v>4</v>
      </c>
      <c r="D24" s="74">
        <v>4</v>
      </c>
      <c r="E24" s="74">
        <v>4</v>
      </c>
      <c r="F24" s="74">
        <v>4</v>
      </c>
      <c r="G24" s="74">
        <v>4</v>
      </c>
      <c r="H24" s="74">
        <v>4</v>
      </c>
      <c r="I24" s="74">
        <v>4</v>
      </c>
      <c r="J24" s="74">
        <v>4</v>
      </c>
      <c r="K24" s="63"/>
      <c r="L24" s="63"/>
    </row>
    <row r="25" spans="1:12" s="105" customFormat="1" ht="15" customHeight="1" x14ac:dyDescent="0.2">
      <c r="A25" s="108">
        <f t="shared" si="0"/>
        <v>18</v>
      </c>
      <c r="B25" s="74">
        <v>3</v>
      </c>
      <c r="C25" s="74">
        <v>4</v>
      </c>
      <c r="D25" s="74">
        <v>4</v>
      </c>
      <c r="E25" s="74">
        <v>4</v>
      </c>
      <c r="F25" s="74">
        <v>4</v>
      </c>
      <c r="G25" s="74">
        <v>4</v>
      </c>
      <c r="H25" s="74">
        <v>4</v>
      </c>
      <c r="I25" s="74">
        <v>4</v>
      </c>
      <c r="J25" s="74">
        <v>4</v>
      </c>
      <c r="K25" s="63"/>
      <c r="L25" s="63"/>
    </row>
    <row r="26" spans="1:12" s="105" customFormat="1" ht="15" customHeight="1" x14ac:dyDescent="0.2">
      <c r="A26" s="108">
        <f t="shared" si="0"/>
        <v>19</v>
      </c>
      <c r="B26" s="74">
        <v>3</v>
      </c>
      <c r="C26" s="74">
        <v>4</v>
      </c>
      <c r="D26" s="74">
        <v>4</v>
      </c>
      <c r="E26" s="74">
        <v>4</v>
      </c>
      <c r="F26" s="74">
        <v>4</v>
      </c>
      <c r="G26" s="74">
        <v>4</v>
      </c>
      <c r="H26" s="74">
        <v>4</v>
      </c>
      <c r="I26" s="74">
        <v>4</v>
      </c>
      <c r="J26" s="74">
        <v>4</v>
      </c>
      <c r="K26" s="63"/>
      <c r="L26" s="63"/>
    </row>
    <row r="27" spans="1:12" s="105" customFormat="1" ht="15" customHeight="1" x14ac:dyDescent="0.2">
      <c r="A27" s="108">
        <f t="shared" si="0"/>
        <v>20</v>
      </c>
      <c r="B27" s="74">
        <v>4</v>
      </c>
      <c r="C27" s="74">
        <v>4</v>
      </c>
      <c r="D27" s="74">
        <v>4</v>
      </c>
      <c r="E27" s="74">
        <v>4</v>
      </c>
      <c r="F27" s="74">
        <v>4</v>
      </c>
      <c r="G27" s="74">
        <v>4</v>
      </c>
      <c r="H27" s="74">
        <v>4</v>
      </c>
      <c r="I27" s="74">
        <v>4</v>
      </c>
      <c r="J27" s="74">
        <v>4</v>
      </c>
      <c r="K27" s="63"/>
      <c r="L27" s="63"/>
    </row>
    <row r="28" spans="1:12" s="105" customFormat="1" ht="15" customHeight="1" x14ac:dyDescent="0.2">
      <c r="A28" s="108">
        <f t="shared" si="0"/>
        <v>21</v>
      </c>
      <c r="B28" s="74">
        <v>4</v>
      </c>
      <c r="C28" s="74">
        <v>4</v>
      </c>
      <c r="D28" s="74">
        <v>4</v>
      </c>
      <c r="E28" s="74">
        <v>4</v>
      </c>
      <c r="F28" s="74">
        <v>4</v>
      </c>
      <c r="G28" s="74">
        <v>4</v>
      </c>
      <c r="H28" s="74">
        <v>4</v>
      </c>
      <c r="I28" s="74">
        <v>4</v>
      </c>
      <c r="J28" s="74">
        <v>4</v>
      </c>
      <c r="K28" s="63"/>
      <c r="L28" s="63"/>
    </row>
    <row r="29" spans="1:12" s="105" customFormat="1" ht="15" customHeight="1" x14ac:dyDescent="0.2">
      <c r="A29" s="108">
        <f t="shared" si="0"/>
        <v>22</v>
      </c>
      <c r="B29" s="74">
        <v>4</v>
      </c>
      <c r="C29" s="74">
        <v>4</v>
      </c>
      <c r="D29" s="74">
        <v>4</v>
      </c>
      <c r="E29" s="74">
        <v>4</v>
      </c>
      <c r="F29" s="74">
        <v>4</v>
      </c>
      <c r="G29" s="74">
        <v>4</v>
      </c>
      <c r="H29" s="74">
        <v>4</v>
      </c>
      <c r="I29" s="74">
        <v>4</v>
      </c>
      <c r="J29" s="74">
        <v>4</v>
      </c>
      <c r="K29" s="63"/>
      <c r="L29" s="63"/>
    </row>
    <row r="30" spans="1:12" s="105" customFormat="1" ht="15" customHeight="1" x14ac:dyDescent="0.2">
      <c r="A30" s="108">
        <f t="shared" si="0"/>
        <v>23</v>
      </c>
      <c r="B30" s="74">
        <v>4</v>
      </c>
      <c r="C30" s="74">
        <v>4</v>
      </c>
      <c r="D30" s="74">
        <v>4</v>
      </c>
      <c r="E30" s="74">
        <v>4</v>
      </c>
      <c r="F30" s="74">
        <v>4</v>
      </c>
      <c r="G30" s="74">
        <v>4</v>
      </c>
      <c r="H30" s="74">
        <v>4</v>
      </c>
      <c r="I30" s="74">
        <v>4</v>
      </c>
      <c r="J30" s="74">
        <v>4</v>
      </c>
      <c r="K30" s="63"/>
      <c r="L30" s="63"/>
    </row>
    <row r="31" spans="1:12" s="105" customFormat="1" ht="15" customHeight="1" x14ac:dyDescent="0.2">
      <c r="A31" s="108">
        <f t="shared" si="0"/>
        <v>24</v>
      </c>
      <c r="B31" s="74">
        <v>4</v>
      </c>
      <c r="C31" s="74">
        <v>4</v>
      </c>
      <c r="D31" s="74">
        <v>4</v>
      </c>
      <c r="E31" s="74">
        <v>4</v>
      </c>
      <c r="F31" s="74">
        <v>4</v>
      </c>
      <c r="G31" s="74">
        <v>4</v>
      </c>
      <c r="H31" s="74">
        <v>4</v>
      </c>
      <c r="I31" s="74">
        <v>4</v>
      </c>
      <c r="J31" s="74">
        <v>4</v>
      </c>
      <c r="K31" s="63"/>
      <c r="L31" s="63"/>
    </row>
    <row r="32" spans="1:12" s="105" customFormat="1" ht="15" customHeight="1" x14ac:dyDescent="0.2">
      <c r="A32" s="108">
        <f t="shared" si="0"/>
        <v>25</v>
      </c>
      <c r="B32" s="74">
        <v>2</v>
      </c>
      <c r="C32" s="74">
        <v>4</v>
      </c>
      <c r="D32" s="74">
        <v>4</v>
      </c>
      <c r="E32" s="74">
        <v>4</v>
      </c>
      <c r="F32" s="74">
        <v>4</v>
      </c>
      <c r="G32" s="74">
        <v>4</v>
      </c>
      <c r="H32" s="74">
        <v>4</v>
      </c>
      <c r="I32" s="74">
        <v>4</v>
      </c>
      <c r="J32" s="74">
        <v>4</v>
      </c>
      <c r="K32" s="63"/>
      <c r="L32" s="63"/>
    </row>
    <row r="33" spans="1:12" s="105" customFormat="1" ht="15" customHeight="1" x14ac:dyDescent="0.2">
      <c r="A33" s="108">
        <f t="shared" si="0"/>
        <v>26</v>
      </c>
      <c r="B33" s="74">
        <v>2</v>
      </c>
      <c r="C33" s="74">
        <v>4</v>
      </c>
      <c r="D33" s="74">
        <v>4</v>
      </c>
      <c r="E33" s="74">
        <v>4</v>
      </c>
      <c r="F33" s="74">
        <v>4</v>
      </c>
      <c r="G33" s="74">
        <v>4</v>
      </c>
      <c r="H33" s="74">
        <v>4</v>
      </c>
      <c r="I33" s="74">
        <v>4</v>
      </c>
      <c r="J33" s="74">
        <v>4</v>
      </c>
      <c r="K33" s="63"/>
      <c r="L33" s="63"/>
    </row>
    <row r="34" spans="1:12" s="105" customFormat="1" ht="15" customHeight="1" x14ac:dyDescent="0.2">
      <c r="A34" s="108">
        <f t="shared" si="0"/>
        <v>27</v>
      </c>
      <c r="B34" s="74">
        <v>2</v>
      </c>
      <c r="C34" s="74">
        <v>4</v>
      </c>
      <c r="D34" s="74">
        <v>4</v>
      </c>
      <c r="E34" s="74">
        <v>4</v>
      </c>
      <c r="F34" s="74">
        <v>4</v>
      </c>
      <c r="G34" s="74">
        <v>4</v>
      </c>
      <c r="H34" s="74">
        <v>4</v>
      </c>
      <c r="I34" s="74">
        <v>4</v>
      </c>
      <c r="J34" s="74">
        <v>4</v>
      </c>
      <c r="K34" s="63"/>
      <c r="L34" s="63"/>
    </row>
    <row r="35" spans="1:12" s="105" customFormat="1" ht="15" customHeight="1" x14ac:dyDescent="0.2">
      <c r="A35" s="108">
        <f t="shared" si="0"/>
        <v>28</v>
      </c>
      <c r="B35" s="74">
        <v>2</v>
      </c>
      <c r="C35" s="74">
        <v>4</v>
      </c>
      <c r="D35" s="74">
        <v>4</v>
      </c>
      <c r="E35" s="74">
        <v>4</v>
      </c>
      <c r="F35" s="74">
        <v>4</v>
      </c>
      <c r="G35" s="74">
        <v>4</v>
      </c>
      <c r="H35" s="74">
        <v>4</v>
      </c>
      <c r="I35" s="74">
        <v>4</v>
      </c>
      <c r="J35" s="74">
        <v>4</v>
      </c>
      <c r="K35" s="63"/>
      <c r="L35" s="63"/>
    </row>
    <row r="36" spans="1:12" s="105" customFormat="1" ht="15" customHeight="1" x14ac:dyDescent="0.2">
      <c r="A36" s="108">
        <f t="shared" si="0"/>
        <v>29</v>
      </c>
      <c r="B36" s="74">
        <v>4</v>
      </c>
      <c r="C36" s="74">
        <v>4</v>
      </c>
      <c r="D36" s="74">
        <v>4</v>
      </c>
      <c r="E36" s="74">
        <v>4</v>
      </c>
      <c r="F36" s="74">
        <v>4</v>
      </c>
      <c r="G36" s="74">
        <v>4</v>
      </c>
      <c r="H36" s="74">
        <v>4</v>
      </c>
      <c r="I36" s="74">
        <v>4</v>
      </c>
      <c r="J36" s="74">
        <v>4</v>
      </c>
      <c r="K36" s="63"/>
      <c r="L36" s="63"/>
    </row>
    <row r="37" spans="1:12" s="105" customFormat="1" ht="15" customHeight="1" x14ac:dyDescent="0.2">
      <c r="A37" s="108">
        <f t="shared" si="0"/>
        <v>30</v>
      </c>
      <c r="B37" s="74">
        <v>4</v>
      </c>
      <c r="C37" s="74">
        <v>4</v>
      </c>
      <c r="D37" s="74">
        <v>4</v>
      </c>
      <c r="E37" s="74">
        <v>4</v>
      </c>
      <c r="F37" s="74">
        <v>4</v>
      </c>
      <c r="G37" s="74">
        <v>4</v>
      </c>
      <c r="H37" s="74">
        <v>4</v>
      </c>
      <c r="I37" s="74">
        <v>4</v>
      </c>
      <c r="J37" s="74">
        <v>4</v>
      </c>
      <c r="K37" s="63"/>
      <c r="L37" s="63"/>
    </row>
    <row r="38" spans="1:12" s="105" customFormat="1" ht="15" customHeight="1" x14ac:dyDescent="0.2">
      <c r="A38" s="108">
        <f t="shared" si="0"/>
        <v>31</v>
      </c>
      <c r="B38" s="74">
        <v>3</v>
      </c>
      <c r="C38" s="74">
        <v>3</v>
      </c>
      <c r="D38" s="74">
        <v>3</v>
      </c>
      <c r="E38" s="74">
        <v>4</v>
      </c>
      <c r="F38" s="74">
        <v>3</v>
      </c>
      <c r="G38" s="74">
        <v>3</v>
      </c>
      <c r="H38" s="74">
        <v>3</v>
      </c>
      <c r="I38" s="74">
        <v>3</v>
      </c>
      <c r="J38" s="74">
        <v>3</v>
      </c>
      <c r="K38" s="63"/>
      <c r="L38" s="63"/>
    </row>
    <row r="39" spans="1:12" s="105" customFormat="1" ht="15" customHeight="1" x14ac:dyDescent="0.2">
      <c r="A39" s="108">
        <f t="shared" si="0"/>
        <v>32</v>
      </c>
      <c r="B39" s="74">
        <v>3</v>
      </c>
      <c r="C39" s="74">
        <v>3</v>
      </c>
      <c r="D39" s="74">
        <v>3</v>
      </c>
      <c r="E39" s="74">
        <v>4</v>
      </c>
      <c r="F39" s="74">
        <v>3</v>
      </c>
      <c r="G39" s="74">
        <v>3</v>
      </c>
      <c r="H39" s="74">
        <v>3</v>
      </c>
      <c r="I39" s="74">
        <v>3</v>
      </c>
      <c r="J39" s="74">
        <v>3</v>
      </c>
      <c r="K39" s="63"/>
      <c r="L39" s="63"/>
    </row>
    <row r="40" spans="1:12" s="105" customFormat="1" ht="15" customHeight="1" x14ac:dyDescent="0.2">
      <c r="A40" s="108">
        <f t="shared" si="0"/>
        <v>33</v>
      </c>
      <c r="B40" s="74">
        <v>3</v>
      </c>
      <c r="C40" s="74">
        <v>3</v>
      </c>
      <c r="D40" s="74">
        <v>3</v>
      </c>
      <c r="E40" s="74">
        <v>4</v>
      </c>
      <c r="F40" s="74">
        <v>3</v>
      </c>
      <c r="G40" s="74">
        <v>3</v>
      </c>
      <c r="H40" s="74">
        <v>3</v>
      </c>
      <c r="I40" s="74">
        <v>3</v>
      </c>
      <c r="J40" s="74">
        <v>3</v>
      </c>
      <c r="K40" s="63"/>
      <c r="L40" s="63"/>
    </row>
    <row r="41" spans="1:12" s="105" customFormat="1" ht="15" customHeight="1" x14ac:dyDescent="0.2">
      <c r="A41" s="108">
        <f t="shared" si="0"/>
        <v>34</v>
      </c>
      <c r="B41" s="74">
        <v>3</v>
      </c>
      <c r="C41" s="74">
        <v>3</v>
      </c>
      <c r="D41" s="74">
        <v>3</v>
      </c>
      <c r="E41" s="74">
        <v>4</v>
      </c>
      <c r="F41" s="74">
        <v>3</v>
      </c>
      <c r="G41" s="74">
        <v>3</v>
      </c>
      <c r="H41" s="74">
        <v>3</v>
      </c>
      <c r="I41" s="74">
        <v>3</v>
      </c>
      <c r="J41" s="74">
        <v>3</v>
      </c>
      <c r="K41" s="63"/>
      <c r="L41" s="63"/>
    </row>
    <row r="42" spans="1:12" s="105" customFormat="1" ht="15" customHeight="1" x14ac:dyDescent="0.2">
      <c r="A42" s="108">
        <f t="shared" si="0"/>
        <v>35</v>
      </c>
      <c r="B42" s="74">
        <v>3</v>
      </c>
      <c r="C42" s="74">
        <v>3</v>
      </c>
      <c r="D42" s="74">
        <v>3</v>
      </c>
      <c r="E42" s="74">
        <v>4</v>
      </c>
      <c r="F42" s="74">
        <v>3</v>
      </c>
      <c r="G42" s="74">
        <v>3</v>
      </c>
      <c r="H42" s="74">
        <v>3</v>
      </c>
      <c r="I42" s="74">
        <v>3</v>
      </c>
      <c r="J42" s="74">
        <v>3</v>
      </c>
      <c r="K42" s="63"/>
      <c r="L42" s="63"/>
    </row>
    <row r="43" spans="1:12" s="105" customFormat="1" ht="15" customHeight="1" x14ac:dyDescent="0.2">
      <c r="A43" s="108">
        <f t="shared" si="0"/>
        <v>36</v>
      </c>
      <c r="B43" s="74">
        <v>3</v>
      </c>
      <c r="C43" s="74">
        <v>3</v>
      </c>
      <c r="D43" s="74">
        <v>3</v>
      </c>
      <c r="E43" s="74">
        <v>4</v>
      </c>
      <c r="F43" s="74">
        <v>3</v>
      </c>
      <c r="G43" s="74">
        <v>3</v>
      </c>
      <c r="H43" s="74">
        <v>3</v>
      </c>
      <c r="I43" s="74">
        <v>3</v>
      </c>
      <c r="J43" s="74">
        <v>3</v>
      </c>
      <c r="K43" s="63"/>
      <c r="L43" s="63"/>
    </row>
    <row r="44" spans="1:12" s="105" customFormat="1" ht="15" customHeight="1" x14ac:dyDescent="0.2">
      <c r="A44" s="108">
        <f t="shared" si="0"/>
        <v>37</v>
      </c>
      <c r="B44" s="74">
        <v>1</v>
      </c>
      <c r="C44" s="74">
        <v>3</v>
      </c>
      <c r="D44" s="74">
        <v>3</v>
      </c>
      <c r="E44" s="74">
        <v>4</v>
      </c>
      <c r="F44" s="74">
        <v>3</v>
      </c>
      <c r="G44" s="74">
        <v>3</v>
      </c>
      <c r="H44" s="74">
        <v>3</v>
      </c>
      <c r="I44" s="74">
        <v>3</v>
      </c>
      <c r="J44" s="74">
        <v>3</v>
      </c>
      <c r="K44" s="63"/>
      <c r="L44" s="63"/>
    </row>
    <row r="45" spans="1:12" s="105" customFormat="1" ht="15" customHeight="1" x14ac:dyDescent="0.2">
      <c r="A45" s="108">
        <f t="shared" si="0"/>
        <v>38</v>
      </c>
      <c r="B45" s="74">
        <v>1</v>
      </c>
      <c r="C45" s="74">
        <v>3</v>
      </c>
      <c r="D45" s="74">
        <v>3</v>
      </c>
      <c r="E45" s="74">
        <v>4</v>
      </c>
      <c r="F45" s="74">
        <v>3</v>
      </c>
      <c r="G45" s="74">
        <v>3</v>
      </c>
      <c r="H45" s="74">
        <v>3</v>
      </c>
      <c r="I45" s="74">
        <v>3</v>
      </c>
      <c r="J45" s="74">
        <v>3</v>
      </c>
      <c r="K45" s="63"/>
      <c r="L45" s="63"/>
    </row>
    <row r="46" spans="1:12" s="105" customFormat="1" ht="15" customHeight="1" x14ac:dyDescent="0.2">
      <c r="A46" s="108">
        <f t="shared" si="0"/>
        <v>39</v>
      </c>
      <c r="B46" s="74">
        <v>1</v>
      </c>
      <c r="C46" s="74">
        <v>3</v>
      </c>
      <c r="D46" s="74">
        <v>3</v>
      </c>
      <c r="E46" s="74">
        <v>4</v>
      </c>
      <c r="F46" s="74">
        <v>3</v>
      </c>
      <c r="G46" s="74">
        <v>3</v>
      </c>
      <c r="H46" s="74">
        <v>3</v>
      </c>
      <c r="I46" s="74">
        <v>3</v>
      </c>
      <c r="J46" s="74">
        <v>3</v>
      </c>
      <c r="K46" s="63"/>
      <c r="L46" s="63"/>
    </row>
    <row r="47" spans="1:12" s="105" customFormat="1" ht="15" customHeight="1" x14ac:dyDescent="0.2">
      <c r="A47" s="108">
        <f t="shared" si="0"/>
        <v>40</v>
      </c>
      <c r="B47" s="74">
        <v>3</v>
      </c>
      <c r="C47" s="74">
        <v>3</v>
      </c>
      <c r="D47" s="74">
        <v>3</v>
      </c>
      <c r="E47" s="74">
        <v>4</v>
      </c>
      <c r="F47" s="74">
        <v>3</v>
      </c>
      <c r="G47" s="74">
        <v>3</v>
      </c>
      <c r="H47" s="74">
        <v>3</v>
      </c>
      <c r="I47" s="74">
        <v>3</v>
      </c>
      <c r="J47" s="74">
        <v>3</v>
      </c>
      <c r="K47" s="63"/>
      <c r="L47" s="63"/>
    </row>
    <row r="48" spans="1:12" s="105" customFormat="1" ht="15" customHeight="1" x14ac:dyDescent="0.2">
      <c r="A48" s="125"/>
      <c r="B48" s="126"/>
      <c r="C48" s="126"/>
      <c r="D48" s="126"/>
      <c r="E48" s="126"/>
      <c r="F48" s="126"/>
      <c r="G48" s="126"/>
      <c r="H48" s="126"/>
      <c r="I48" s="126"/>
      <c r="J48" s="126"/>
      <c r="K48" s="63"/>
      <c r="L48" s="63"/>
    </row>
    <row r="49" spans="1:12" s="105" customFormat="1" ht="15" customHeight="1" x14ac:dyDescent="0.2">
      <c r="A49" s="25"/>
      <c r="B49" s="127"/>
      <c r="C49" s="127"/>
      <c r="D49" s="127"/>
      <c r="E49" s="127"/>
      <c r="F49" s="127"/>
      <c r="G49" s="127"/>
      <c r="H49" s="127"/>
      <c r="I49" s="127"/>
      <c r="J49" s="127"/>
      <c r="K49" s="63"/>
      <c r="L49" s="63"/>
    </row>
    <row r="50" spans="1:12" s="105" customFormat="1" ht="15" customHeight="1" x14ac:dyDescent="0.2">
      <c r="A50" s="25"/>
      <c r="B50" s="127"/>
      <c r="C50" s="127"/>
      <c r="D50" s="127"/>
      <c r="E50" s="127"/>
      <c r="F50" s="127"/>
      <c r="G50" s="127"/>
      <c r="H50" s="127"/>
      <c r="I50" s="127"/>
      <c r="J50" s="127"/>
      <c r="K50" s="63"/>
      <c r="L50" s="63"/>
    </row>
    <row r="51" spans="1:12" s="105" customFormat="1" ht="15" customHeight="1" x14ac:dyDescent="0.2">
      <c r="A51" s="25"/>
      <c r="B51" s="127"/>
      <c r="C51" s="127"/>
      <c r="D51" s="127"/>
      <c r="E51" s="127"/>
      <c r="F51" s="127"/>
      <c r="G51" s="127"/>
      <c r="H51" s="127"/>
      <c r="I51" s="127"/>
      <c r="J51" s="127"/>
      <c r="K51" s="63"/>
      <c r="L51" s="63"/>
    </row>
    <row r="52" spans="1:12" s="105" customFormat="1" ht="15" customHeight="1" x14ac:dyDescent="0.2">
      <c r="A52" s="25"/>
      <c r="B52" s="127"/>
      <c r="C52" s="127"/>
      <c r="D52" s="127"/>
      <c r="E52" s="127"/>
      <c r="F52" s="127"/>
      <c r="G52" s="127"/>
      <c r="H52" s="127"/>
      <c r="I52" s="127"/>
      <c r="J52" s="127"/>
      <c r="K52" s="63"/>
      <c r="L52" s="63"/>
    </row>
    <row r="53" spans="1:12" s="105" customFormat="1" ht="15" customHeight="1" x14ac:dyDescent="0.2">
      <c r="A53" s="25"/>
      <c r="B53" s="127"/>
      <c r="C53" s="127"/>
      <c r="D53" s="127"/>
      <c r="E53" s="127"/>
      <c r="F53" s="127"/>
      <c r="G53" s="127"/>
      <c r="H53" s="127"/>
      <c r="I53" s="127"/>
      <c r="J53" s="127"/>
      <c r="K53" s="63"/>
      <c r="L53" s="63"/>
    </row>
    <row r="54" spans="1:12" s="105" customFormat="1" ht="15" customHeight="1" x14ac:dyDescent="0.2">
      <c r="A54" s="25"/>
      <c r="B54" s="127"/>
      <c r="C54" s="127"/>
      <c r="D54" s="127"/>
      <c r="E54" s="127"/>
      <c r="F54" s="127"/>
      <c r="G54" s="127"/>
      <c r="H54" s="127"/>
      <c r="I54" s="127"/>
      <c r="J54" s="127"/>
      <c r="K54" s="63"/>
      <c r="L54" s="63"/>
    </row>
    <row r="55" spans="1:12" s="105" customFormat="1" ht="15" customHeight="1" x14ac:dyDescent="0.2">
      <c r="A55" s="25"/>
      <c r="B55" s="127"/>
      <c r="C55" s="127"/>
      <c r="D55" s="127"/>
      <c r="E55" s="127"/>
      <c r="F55" s="127"/>
      <c r="G55" s="127"/>
      <c r="H55" s="127"/>
      <c r="I55" s="127"/>
      <c r="J55" s="127"/>
      <c r="K55" s="63"/>
      <c r="L55" s="63"/>
    </row>
    <row r="56" spans="1:12" s="105" customFormat="1" ht="15" customHeight="1" x14ac:dyDescent="0.2">
      <c r="A56" s="25"/>
      <c r="B56" s="127"/>
      <c r="C56" s="127"/>
      <c r="D56" s="127"/>
      <c r="E56" s="127"/>
      <c r="F56" s="127"/>
      <c r="G56" s="127"/>
      <c r="H56" s="127"/>
      <c r="I56" s="127"/>
      <c r="J56" s="127"/>
      <c r="K56" s="63"/>
      <c r="L56" s="63"/>
    </row>
    <row r="57" spans="1:12" s="105" customFormat="1" ht="15" customHeight="1" x14ac:dyDescent="0.2">
      <c r="A57" s="25"/>
      <c r="B57" s="127"/>
      <c r="C57" s="127"/>
      <c r="D57" s="127"/>
      <c r="E57" s="127"/>
      <c r="F57" s="127"/>
      <c r="G57" s="127"/>
      <c r="H57" s="127"/>
      <c r="I57" s="127"/>
      <c r="J57" s="127"/>
      <c r="K57" s="63"/>
      <c r="L57" s="63"/>
    </row>
    <row r="58" spans="1:12" s="105" customFormat="1" ht="15" customHeight="1" x14ac:dyDescent="0.2">
      <c r="A58" s="25"/>
      <c r="B58" s="127"/>
      <c r="C58" s="127"/>
      <c r="D58" s="127"/>
      <c r="E58" s="127"/>
      <c r="F58" s="127"/>
      <c r="G58" s="127"/>
      <c r="H58" s="127"/>
      <c r="I58" s="127"/>
      <c r="J58" s="127"/>
      <c r="K58" s="63"/>
      <c r="L58" s="63"/>
    </row>
    <row r="59" spans="1:12" s="105" customFormat="1" ht="15" customHeight="1" x14ac:dyDescent="0.2">
      <c r="A59" s="25"/>
      <c r="B59" s="127"/>
      <c r="C59" s="127"/>
      <c r="D59" s="127"/>
      <c r="E59" s="127"/>
      <c r="F59" s="127"/>
      <c r="G59" s="127"/>
      <c r="H59" s="127"/>
      <c r="I59" s="127"/>
      <c r="J59" s="127"/>
      <c r="K59" s="63"/>
      <c r="L59" s="63"/>
    </row>
    <row r="60" spans="1:12" s="105" customFormat="1" ht="15" customHeight="1" x14ac:dyDescent="0.2">
      <c r="A60" s="115">
        <f>A47+1</f>
        <v>41</v>
      </c>
      <c r="B60" s="80">
        <v>3</v>
      </c>
      <c r="C60" s="80">
        <v>3</v>
      </c>
      <c r="D60" s="80">
        <v>3</v>
      </c>
      <c r="E60" s="80">
        <v>4</v>
      </c>
      <c r="F60" s="80">
        <v>3</v>
      </c>
      <c r="G60" s="80">
        <v>3</v>
      </c>
      <c r="H60" s="80">
        <v>3</v>
      </c>
      <c r="I60" s="80">
        <v>3</v>
      </c>
      <c r="J60" s="80">
        <v>3</v>
      </c>
      <c r="K60" s="63"/>
      <c r="L60" s="63"/>
    </row>
    <row r="61" spans="1:12" s="105" customFormat="1" ht="15" customHeight="1" x14ac:dyDescent="0.2">
      <c r="A61" s="108">
        <f t="shared" si="0"/>
        <v>42</v>
      </c>
      <c r="B61" s="74">
        <v>3</v>
      </c>
      <c r="C61" s="74">
        <v>3</v>
      </c>
      <c r="D61" s="74">
        <v>3</v>
      </c>
      <c r="E61" s="74">
        <v>4</v>
      </c>
      <c r="F61" s="74">
        <v>3</v>
      </c>
      <c r="G61" s="74">
        <v>3</v>
      </c>
      <c r="H61" s="74">
        <v>3</v>
      </c>
      <c r="I61" s="74">
        <v>3</v>
      </c>
      <c r="J61" s="74">
        <v>3</v>
      </c>
      <c r="K61" s="63"/>
      <c r="L61" s="63"/>
    </row>
    <row r="62" spans="1:12" s="105" customFormat="1" ht="15" customHeight="1" x14ac:dyDescent="0.2">
      <c r="A62" s="108">
        <f t="shared" si="0"/>
        <v>43</v>
      </c>
      <c r="B62" s="74">
        <v>3</v>
      </c>
      <c r="C62" s="74">
        <v>3</v>
      </c>
      <c r="D62" s="74">
        <v>3</v>
      </c>
      <c r="E62" s="74">
        <v>4</v>
      </c>
      <c r="F62" s="74">
        <v>3</v>
      </c>
      <c r="G62" s="74">
        <v>3</v>
      </c>
      <c r="H62" s="74">
        <v>3</v>
      </c>
      <c r="I62" s="74">
        <v>3</v>
      </c>
      <c r="J62" s="74">
        <v>3</v>
      </c>
      <c r="K62" s="63"/>
      <c r="L62" s="63"/>
    </row>
    <row r="63" spans="1:12" s="105" customFormat="1" ht="15" customHeight="1" x14ac:dyDescent="0.2">
      <c r="A63" s="108">
        <f t="shared" si="0"/>
        <v>44</v>
      </c>
      <c r="B63" s="74">
        <v>3</v>
      </c>
      <c r="C63" s="74">
        <v>2</v>
      </c>
      <c r="D63" s="74">
        <v>3</v>
      </c>
      <c r="E63" s="74">
        <v>4</v>
      </c>
      <c r="F63" s="74">
        <v>3</v>
      </c>
      <c r="G63" s="74">
        <v>3</v>
      </c>
      <c r="H63" s="74">
        <v>3</v>
      </c>
      <c r="I63" s="74">
        <v>3</v>
      </c>
      <c r="J63" s="74">
        <v>3</v>
      </c>
      <c r="K63" s="63"/>
      <c r="L63" s="63"/>
    </row>
    <row r="64" spans="1:12" s="105" customFormat="1" ht="15" customHeight="1" x14ac:dyDescent="0.2">
      <c r="A64" s="108">
        <f t="shared" si="0"/>
        <v>45</v>
      </c>
      <c r="B64" s="74">
        <v>3</v>
      </c>
      <c r="C64" s="74">
        <v>2</v>
      </c>
      <c r="D64" s="74">
        <v>3</v>
      </c>
      <c r="E64" s="74">
        <v>4</v>
      </c>
      <c r="F64" s="74">
        <v>3</v>
      </c>
      <c r="G64" s="74">
        <v>3</v>
      </c>
      <c r="H64" s="74">
        <v>3</v>
      </c>
      <c r="I64" s="74">
        <v>3</v>
      </c>
      <c r="J64" s="74">
        <v>3</v>
      </c>
      <c r="K64" s="63"/>
      <c r="L64" s="63"/>
    </row>
    <row r="65" spans="1:12" s="105" customFormat="1" ht="15" customHeight="1" x14ac:dyDescent="0.2">
      <c r="A65" s="108">
        <f t="shared" si="0"/>
        <v>46</v>
      </c>
      <c r="B65" s="74">
        <v>3</v>
      </c>
      <c r="C65" s="74">
        <v>2</v>
      </c>
      <c r="D65" s="74">
        <v>3</v>
      </c>
      <c r="E65" s="74">
        <v>4</v>
      </c>
      <c r="F65" s="74">
        <v>3</v>
      </c>
      <c r="G65" s="74">
        <v>3</v>
      </c>
      <c r="H65" s="74">
        <v>3</v>
      </c>
      <c r="I65" s="74">
        <v>3</v>
      </c>
      <c r="J65" s="74">
        <v>3</v>
      </c>
      <c r="K65" s="63"/>
      <c r="L65" s="63"/>
    </row>
    <row r="66" spans="1:12" s="105" customFormat="1" ht="15" customHeight="1" x14ac:dyDescent="0.2">
      <c r="A66" s="108">
        <f t="shared" si="0"/>
        <v>47</v>
      </c>
      <c r="B66" s="74">
        <v>3</v>
      </c>
      <c r="C66" s="74">
        <v>2</v>
      </c>
      <c r="D66" s="74">
        <v>3</v>
      </c>
      <c r="E66" s="74">
        <v>4</v>
      </c>
      <c r="F66" s="74">
        <v>3</v>
      </c>
      <c r="G66" s="74">
        <v>3</v>
      </c>
      <c r="H66" s="74">
        <v>3</v>
      </c>
      <c r="I66" s="74">
        <v>3</v>
      </c>
      <c r="J66" s="74">
        <v>3</v>
      </c>
      <c r="K66" s="63"/>
      <c r="L66" s="63"/>
    </row>
    <row r="67" spans="1:12" s="105" customFormat="1" ht="15" customHeight="1" x14ac:dyDescent="0.2">
      <c r="A67" s="108">
        <f>A66+1</f>
        <v>48</v>
      </c>
      <c r="B67" s="74">
        <v>3</v>
      </c>
      <c r="C67" s="74">
        <v>2</v>
      </c>
      <c r="D67" s="74">
        <v>3</v>
      </c>
      <c r="E67" s="74">
        <v>4</v>
      </c>
      <c r="F67" s="74">
        <v>3</v>
      </c>
      <c r="G67" s="74">
        <v>3</v>
      </c>
      <c r="H67" s="74">
        <v>3</v>
      </c>
      <c r="I67" s="74">
        <v>3</v>
      </c>
      <c r="J67" s="74">
        <v>3</v>
      </c>
      <c r="K67" s="63"/>
      <c r="L67" s="63"/>
    </row>
    <row r="68" spans="1:12" s="105" customFormat="1" ht="15" customHeight="1" x14ac:dyDescent="0.2">
      <c r="A68" s="108">
        <f>A67+1</f>
        <v>49</v>
      </c>
      <c r="B68" s="74">
        <v>3</v>
      </c>
      <c r="C68" s="74">
        <v>3</v>
      </c>
      <c r="D68" s="74">
        <v>3</v>
      </c>
      <c r="E68" s="74">
        <v>4</v>
      </c>
      <c r="F68" s="74">
        <v>3</v>
      </c>
      <c r="G68" s="74">
        <v>3</v>
      </c>
      <c r="H68" s="74">
        <v>3</v>
      </c>
      <c r="I68" s="74">
        <v>3</v>
      </c>
      <c r="J68" s="74">
        <v>3</v>
      </c>
      <c r="K68" s="63"/>
      <c r="L68" s="63"/>
    </row>
    <row r="69" spans="1:12" s="105" customFormat="1" ht="15" customHeight="1" x14ac:dyDescent="0.2">
      <c r="A69" s="108">
        <f>A68+1</f>
        <v>50</v>
      </c>
      <c r="B69" s="74">
        <v>4</v>
      </c>
      <c r="C69" s="74">
        <v>4</v>
      </c>
      <c r="D69" s="74">
        <v>4</v>
      </c>
      <c r="E69" s="74">
        <v>4</v>
      </c>
      <c r="F69" s="74">
        <v>4</v>
      </c>
      <c r="G69" s="74">
        <v>4</v>
      </c>
      <c r="H69" s="74">
        <v>4</v>
      </c>
      <c r="I69" s="74">
        <v>4</v>
      </c>
      <c r="J69" s="74">
        <v>4</v>
      </c>
      <c r="K69" s="63"/>
      <c r="L69" s="63"/>
    </row>
    <row r="70" spans="1:12" s="105" customFormat="1" ht="15" customHeight="1" x14ac:dyDescent="0.2">
      <c r="A70" s="108">
        <f t="shared" si="0"/>
        <v>51</v>
      </c>
      <c r="B70" s="74">
        <v>1</v>
      </c>
      <c r="C70" s="74">
        <v>2</v>
      </c>
      <c r="D70" s="74">
        <v>3</v>
      </c>
      <c r="E70" s="74">
        <v>4</v>
      </c>
      <c r="F70" s="74">
        <v>3</v>
      </c>
      <c r="G70" s="74">
        <v>3</v>
      </c>
      <c r="H70" s="74">
        <v>3</v>
      </c>
      <c r="I70" s="74">
        <v>3</v>
      </c>
      <c r="J70" s="74">
        <v>2</v>
      </c>
      <c r="K70" s="63"/>
      <c r="L70" s="63"/>
    </row>
    <row r="71" spans="1:12" s="105" customFormat="1" ht="15" customHeight="1" x14ac:dyDescent="0.2">
      <c r="A71" s="108">
        <f t="shared" si="0"/>
        <v>52</v>
      </c>
      <c r="B71" s="74">
        <v>1</v>
      </c>
      <c r="C71" s="74">
        <v>2</v>
      </c>
      <c r="D71" s="74">
        <v>3</v>
      </c>
      <c r="E71" s="74">
        <v>4</v>
      </c>
      <c r="F71" s="74">
        <v>3</v>
      </c>
      <c r="G71" s="74">
        <v>3</v>
      </c>
      <c r="H71" s="74">
        <v>3</v>
      </c>
      <c r="I71" s="74">
        <v>3</v>
      </c>
      <c r="J71" s="74">
        <v>2</v>
      </c>
      <c r="K71" s="63"/>
      <c r="L71" s="63"/>
    </row>
    <row r="72" spans="1:12" s="105" customFormat="1" ht="15" customHeight="1" x14ac:dyDescent="0.2">
      <c r="A72" s="108">
        <f t="shared" si="0"/>
        <v>53</v>
      </c>
      <c r="B72" s="74">
        <v>3</v>
      </c>
      <c r="C72" s="74">
        <v>2</v>
      </c>
      <c r="D72" s="74">
        <v>3</v>
      </c>
      <c r="E72" s="74">
        <v>4</v>
      </c>
      <c r="F72" s="74">
        <v>3</v>
      </c>
      <c r="G72" s="74">
        <v>3</v>
      </c>
      <c r="H72" s="74">
        <v>3</v>
      </c>
      <c r="I72" s="74">
        <v>3</v>
      </c>
      <c r="J72" s="74">
        <v>2</v>
      </c>
      <c r="K72" s="63"/>
      <c r="L72" s="63"/>
    </row>
    <row r="73" spans="1:12" s="105" customFormat="1" ht="15" customHeight="1" x14ac:dyDescent="0.2">
      <c r="A73" s="108">
        <f t="shared" si="0"/>
        <v>54</v>
      </c>
      <c r="B73" s="74">
        <v>3</v>
      </c>
      <c r="C73" s="74">
        <v>2</v>
      </c>
      <c r="D73" s="74">
        <v>3</v>
      </c>
      <c r="E73" s="74">
        <v>4</v>
      </c>
      <c r="F73" s="74">
        <v>3</v>
      </c>
      <c r="G73" s="74">
        <v>3</v>
      </c>
      <c r="H73" s="74">
        <v>3</v>
      </c>
      <c r="I73" s="74">
        <v>3</v>
      </c>
      <c r="J73" s="74">
        <v>2</v>
      </c>
      <c r="K73" s="63"/>
      <c r="L73" s="63"/>
    </row>
    <row r="74" spans="1:12" s="105" customFormat="1" ht="15" customHeight="1" x14ac:dyDescent="0.2">
      <c r="A74" s="108">
        <f t="shared" si="0"/>
        <v>55</v>
      </c>
      <c r="B74" s="74">
        <v>3</v>
      </c>
      <c r="C74" s="74">
        <v>2</v>
      </c>
      <c r="D74" s="74">
        <v>3</v>
      </c>
      <c r="E74" s="74">
        <v>4</v>
      </c>
      <c r="F74" s="74">
        <v>3</v>
      </c>
      <c r="G74" s="74">
        <v>3</v>
      </c>
      <c r="H74" s="74">
        <v>3</v>
      </c>
      <c r="I74" s="74">
        <v>3</v>
      </c>
      <c r="J74" s="74">
        <v>2</v>
      </c>
      <c r="K74" s="63"/>
      <c r="L74" s="63"/>
    </row>
    <row r="75" spans="1:12" s="105" customFormat="1" ht="15" customHeight="1" x14ac:dyDescent="0.2">
      <c r="A75" s="108">
        <f t="shared" si="0"/>
        <v>56</v>
      </c>
      <c r="B75" s="74">
        <v>3</v>
      </c>
      <c r="C75" s="74">
        <v>2</v>
      </c>
      <c r="D75" s="74">
        <v>3</v>
      </c>
      <c r="E75" s="74">
        <v>4</v>
      </c>
      <c r="F75" s="74">
        <v>3</v>
      </c>
      <c r="G75" s="74">
        <v>3</v>
      </c>
      <c r="H75" s="74">
        <v>3</v>
      </c>
      <c r="I75" s="74">
        <v>3</v>
      </c>
      <c r="J75" s="74">
        <v>2</v>
      </c>
      <c r="K75" s="63"/>
      <c r="L75" s="63"/>
    </row>
    <row r="76" spans="1:12" s="105" customFormat="1" ht="15" customHeight="1" x14ac:dyDescent="0.2">
      <c r="A76" s="108">
        <f t="shared" si="0"/>
        <v>57</v>
      </c>
      <c r="B76" s="74">
        <v>1</v>
      </c>
      <c r="C76" s="74">
        <v>3</v>
      </c>
      <c r="D76" s="74">
        <v>3</v>
      </c>
      <c r="E76" s="74">
        <v>4</v>
      </c>
      <c r="F76" s="74">
        <v>3</v>
      </c>
      <c r="G76" s="74">
        <v>3</v>
      </c>
      <c r="H76" s="74">
        <v>3</v>
      </c>
      <c r="I76" s="74">
        <v>3</v>
      </c>
      <c r="J76" s="74">
        <v>3</v>
      </c>
      <c r="K76" s="63"/>
      <c r="L76" s="63"/>
    </row>
    <row r="77" spans="1:12" s="105" customFormat="1" ht="15" customHeight="1" x14ac:dyDescent="0.2">
      <c r="A77" s="108">
        <f t="shared" si="0"/>
        <v>58</v>
      </c>
      <c r="B77" s="74">
        <v>1</v>
      </c>
      <c r="C77" s="74">
        <v>3</v>
      </c>
      <c r="D77" s="74">
        <v>3</v>
      </c>
      <c r="E77" s="74">
        <v>4</v>
      </c>
      <c r="F77" s="74">
        <v>3</v>
      </c>
      <c r="G77" s="74">
        <v>3</v>
      </c>
      <c r="H77" s="74">
        <v>3</v>
      </c>
      <c r="I77" s="74">
        <v>3</v>
      </c>
      <c r="J77" s="74">
        <v>3</v>
      </c>
      <c r="K77" s="63"/>
      <c r="L77" s="63"/>
    </row>
    <row r="78" spans="1:12" s="105" customFormat="1" ht="15" customHeight="1" x14ac:dyDescent="0.2">
      <c r="A78" s="108">
        <f t="shared" si="0"/>
        <v>59</v>
      </c>
      <c r="B78" s="74">
        <v>3</v>
      </c>
      <c r="C78" s="74">
        <v>3</v>
      </c>
      <c r="D78" s="74">
        <v>3</v>
      </c>
      <c r="E78" s="74">
        <v>4</v>
      </c>
      <c r="F78" s="74">
        <v>3</v>
      </c>
      <c r="G78" s="74">
        <v>3</v>
      </c>
      <c r="H78" s="74">
        <v>3</v>
      </c>
      <c r="I78" s="74">
        <v>3</v>
      </c>
      <c r="J78" s="74">
        <v>3</v>
      </c>
      <c r="K78" s="63"/>
      <c r="L78" s="63"/>
    </row>
    <row r="79" spans="1:12" s="63" customFormat="1" ht="15" customHeight="1" x14ac:dyDescent="0.2">
      <c r="A79" s="108">
        <f t="shared" si="0"/>
        <v>60</v>
      </c>
      <c r="B79" s="74">
        <v>3</v>
      </c>
      <c r="C79" s="74">
        <v>3</v>
      </c>
      <c r="D79" s="74">
        <v>3</v>
      </c>
      <c r="E79" s="74">
        <v>4</v>
      </c>
      <c r="F79" s="74">
        <v>3</v>
      </c>
      <c r="G79" s="74">
        <v>3</v>
      </c>
      <c r="H79" s="74">
        <v>3</v>
      </c>
      <c r="I79" s="74">
        <v>3</v>
      </c>
      <c r="J79" s="74">
        <v>3</v>
      </c>
    </row>
    <row r="80" spans="1:12" s="105" customFormat="1" ht="15" customHeight="1" x14ac:dyDescent="0.2">
      <c r="A80" s="108">
        <f t="shared" si="0"/>
        <v>61</v>
      </c>
      <c r="B80" s="74">
        <v>4</v>
      </c>
      <c r="C80" s="74">
        <v>4</v>
      </c>
      <c r="D80" s="74">
        <v>4</v>
      </c>
      <c r="E80" s="74">
        <v>4</v>
      </c>
      <c r="F80" s="74">
        <v>4</v>
      </c>
      <c r="G80" s="74">
        <v>4</v>
      </c>
      <c r="H80" s="74">
        <v>4</v>
      </c>
      <c r="I80" s="74">
        <v>4</v>
      </c>
      <c r="J80" s="74">
        <v>4</v>
      </c>
      <c r="K80" s="63"/>
      <c r="L80" s="63"/>
    </row>
    <row r="81" spans="1:12" s="105" customFormat="1" ht="15" customHeight="1" x14ac:dyDescent="0.2">
      <c r="A81" s="108">
        <f t="shared" si="0"/>
        <v>62</v>
      </c>
      <c r="B81" s="74">
        <v>4</v>
      </c>
      <c r="C81" s="74">
        <v>4</v>
      </c>
      <c r="D81" s="74">
        <v>4</v>
      </c>
      <c r="E81" s="74">
        <v>4</v>
      </c>
      <c r="F81" s="74">
        <v>4</v>
      </c>
      <c r="G81" s="74">
        <v>4</v>
      </c>
      <c r="H81" s="74">
        <v>4</v>
      </c>
      <c r="I81" s="74">
        <v>4</v>
      </c>
      <c r="J81" s="74">
        <v>4</v>
      </c>
      <c r="K81" s="63"/>
      <c r="L81" s="63"/>
    </row>
    <row r="82" spans="1:12" s="105" customFormat="1" ht="15" customHeight="1" x14ac:dyDescent="0.2">
      <c r="A82" s="108">
        <f t="shared" si="0"/>
        <v>63</v>
      </c>
      <c r="B82" s="74">
        <v>4</v>
      </c>
      <c r="C82" s="74">
        <v>4</v>
      </c>
      <c r="D82" s="74">
        <v>4</v>
      </c>
      <c r="E82" s="74">
        <v>4</v>
      </c>
      <c r="F82" s="74">
        <v>4</v>
      </c>
      <c r="G82" s="74">
        <v>4</v>
      </c>
      <c r="H82" s="74">
        <v>4</v>
      </c>
      <c r="I82" s="74">
        <v>4</v>
      </c>
      <c r="J82" s="74">
        <v>4</v>
      </c>
      <c r="K82" s="63"/>
      <c r="L82" s="63"/>
    </row>
    <row r="83" spans="1:12" s="105" customFormat="1" ht="15" customHeight="1" x14ac:dyDescent="0.2">
      <c r="A83" s="108">
        <f t="shared" si="0"/>
        <v>64</v>
      </c>
      <c r="B83" s="74">
        <v>3</v>
      </c>
      <c r="C83" s="74">
        <v>3</v>
      </c>
      <c r="D83" s="74">
        <v>3</v>
      </c>
      <c r="E83" s="74">
        <v>4</v>
      </c>
      <c r="F83" s="74">
        <v>3</v>
      </c>
      <c r="G83" s="74">
        <v>3</v>
      </c>
      <c r="H83" s="74">
        <v>3</v>
      </c>
      <c r="I83" s="74">
        <v>3</v>
      </c>
      <c r="J83" s="74">
        <v>3</v>
      </c>
      <c r="K83" s="63"/>
      <c r="L83" s="63"/>
    </row>
    <row r="84" spans="1:12" s="105" customFormat="1" ht="15" customHeight="1" x14ac:dyDescent="0.2">
      <c r="A84" s="108">
        <f t="shared" si="0"/>
        <v>65</v>
      </c>
      <c r="B84" s="74">
        <v>3</v>
      </c>
      <c r="C84" s="74">
        <v>3</v>
      </c>
      <c r="D84" s="74">
        <v>3</v>
      </c>
      <c r="E84" s="74">
        <v>4</v>
      </c>
      <c r="F84" s="74">
        <v>3</v>
      </c>
      <c r="G84" s="74">
        <v>3</v>
      </c>
      <c r="H84" s="74">
        <v>3</v>
      </c>
      <c r="I84" s="74">
        <v>3</v>
      </c>
      <c r="J84" s="74">
        <v>3</v>
      </c>
      <c r="K84" s="63"/>
      <c r="L84" s="63"/>
    </row>
    <row r="85" spans="1:12" s="105" customFormat="1" ht="15" customHeight="1" x14ac:dyDescent="0.2">
      <c r="A85" s="108">
        <f t="shared" si="0"/>
        <v>66</v>
      </c>
      <c r="B85" s="74">
        <v>3</v>
      </c>
      <c r="C85" s="74">
        <v>3</v>
      </c>
      <c r="D85" s="74">
        <v>3</v>
      </c>
      <c r="E85" s="74">
        <v>4</v>
      </c>
      <c r="F85" s="74">
        <v>3</v>
      </c>
      <c r="G85" s="74">
        <v>3</v>
      </c>
      <c r="H85" s="74">
        <v>3</v>
      </c>
      <c r="I85" s="74">
        <v>3</v>
      </c>
      <c r="J85" s="74">
        <v>3</v>
      </c>
      <c r="K85" s="63"/>
      <c r="L85" s="63"/>
    </row>
    <row r="86" spans="1:12" s="105" customFormat="1" ht="15" customHeight="1" x14ac:dyDescent="0.2">
      <c r="A86" s="108">
        <f t="shared" si="0"/>
        <v>67</v>
      </c>
      <c r="B86" s="74">
        <v>3</v>
      </c>
      <c r="C86" s="74">
        <v>3</v>
      </c>
      <c r="D86" s="74">
        <v>3</v>
      </c>
      <c r="E86" s="74">
        <v>4</v>
      </c>
      <c r="F86" s="74">
        <v>3</v>
      </c>
      <c r="G86" s="74">
        <v>3</v>
      </c>
      <c r="H86" s="74">
        <v>3</v>
      </c>
      <c r="I86" s="74">
        <v>3</v>
      </c>
      <c r="J86" s="74">
        <v>3</v>
      </c>
      <c r="K86" s="63"/>
      <c r="L86" s="63"/>
    </row>
    <row r="87" spans="1:12" s="105" customFormat="1" ht="15" customHeight="1" x14ac:dyDescent="0.2">
      <c r="A87" s="108">
        <f t="shared" si="0"/>
        <v>68</v>
      </c>
      <c r="B87" s="74">
        <v>3</v>
      </c>
      <c r="C87" s="74">
        <v>3</v>
      </c>
      <c r="D87" s="74">
        <v>3</v>
      </c>
      <c r="E87" s="74">
        <v>4</v>
      </c>
      <c r="F87" s="74">
        <v>3</v>
      </c>
      <c r="G87" s="74">
        <v>3</v>
      </c>
      <c r="H87" s="74">
        <v>3</v>
      </c>
      <c r="I87" s="74">
        <v>3</v>
      </c>
      <c r="J87" s="74">
        <v>3</v>
      </c>
      <c r="K87" s="63"/>
      <c r="L87" s="63"/>
    </row>
    <row r="88" spans="1:12" s="105" customFormat="1" ht="15" customHeight="1" x14ac:dyDescent="0.2">
      <c r="A88" s="108">
        <f t="shared" si="0"/>
        <v>69</v>
      </c>
      <c r="B88" s="74">
        <v>3</v>
      </c>
      <c r="C88" s="74">
        <v>3</v>
      </c>
      <c r="D88" s="74">
        <v>3</v>
      </c>
      <c r="E88" s="74">
        <v>4</v>
      </c>
      <c r="F88" s="74">
        <v>3</v>
      </c>
      <c r="G88" s="74">
        <v>3</v>
      </c>
      <c r="H88" s="74">
        <v>3</v>
      </c>
      <c r="I88" s="74">
        <v>3</v>
      </c>
      <c r="J88" s="74">
        <v>3</v>
      </c>
      <c r="K88" s="63"/>
      <c r="L88" s="63"/>
    </row>
    <row r="89" spans="1:12" s="105" customFormat="1" ht="15" customHeight="1" x14ac:dyDescent="0.2">
      <c r="A89" s="108">
        <f t="shared" si="0"/>
        <v>70</v>
      </c>
      <c r="B89" s="74">
        <v>3</v>
      </c>
      <c r="C89" s="74">
        <v>3</v>
      </c>
      <c r="D89" s="74">
        <v>3</v>
      </c>
      <c r="E89" s="74">
        <v>4</v>
      </c>
      <c r="F89" s="74">
        <v>3</v>
      </c>
      <c r="G89" s="74">
        <v>3</v>
      </c>
      <c r="H89" s="74">
        <v>3</v>
      </c>
      <c r="I89" s="74">
        <v>3</v>
      </c>
      <c r="J89" s="74">
        <v>3</v>
      </c>
      <c r="K89" s="63"/>
      <c r="L89" s="63"/>
    </row>
    <row r="90" spans="1:12" s="105" customFormat="1" ht="15" customHeight="1" x14ac:dyDescent="0.2">
      <c r="A90" s="108">
        <f t="shared" si="0"/>
        <v>71</v>
      </c>
      <c r="B90" s="74">
        <v>3</v>
      </c>
      <c r="C90" s="74">
        <v>3</v>
      </c>
      <c r="D90" s="74">
        <v>3</v>
      </c>
      <c r="E90" s="74">
        <v>4</v>
      </c>
      <c r="F90" s="74">
        <v>3</v>
      </c>
      <c r="G90" s="74">
        <v>3</v>
      </c>
      <c r="H90" s="74">
        <v>3</v>
      </c>
      <c r="I90" s="74">
        <v>3</v>
      </c>
      <c r="J90" s="74">
        <v>3</v>
      </c>
      <c r="K90" s="63"/>
      <c r="L90" s="63"/>
    </row>
    <row r="91" spans="1:12" s="105" customFormat="1" ht="15" customHeight="1" x14ac:dyDescent="0.2">
      <c r="A91" s="108">
        <f t="shared" si="0"/>
        <v>72</v>
      </c>
      <c r="B91" s="74">
        <v>3</v>
      </c>
      <c r="C91" s="74">
        <v>3</v>
      </c>
      <c r="D91" s="74">
        <v>3</v>
      </c>
      <c r="E91" s="74">
        <v>4</v>
      </c>
      <c r="F91" s="74">
        <v>3</v>
      </c>
      <c r="G91" s="74">
        <v>3</v>
      </c>
      <c r="H91" s="74">
        <v>3</v>
      </c>
      <c r="I91" s="74">
        <v>3</v>
      </c>
      <c r="J91" s="74">
        <v>3</v>
      </c>
      <c r="K91" s="63"/>
      <c r="L91" s="63"/>
    </row>
    <row r="92" spans="1:12" s="105" customFormat="1" ht="15" customHeight="1" x14ac:dyDescent="0.2">
      <c r="A92" s="108">
        <f t="shared" si="0"/>
        <v>73</v>
      </c>
      <c r="B92" s="74">
        <v>3</v>
      </c>
      <c r="C92" s="74">
        <v>3</v>
      </c>
      <c r="D92" s="74">
        <v>3</v>
      </c>
      <c r="E92" s="74">
        <v>4</v>
      </c>
      <c r="F92" s="74">
        <v>3</v>
      </c>
      <c r="G92" s="74">
        <v>3</v>
      </c>
      <c r="H92" s="74">
        <v>3</v>
      </c>
      <c r="I92" s="74">
        <v>3</v>
      </c>
      <c r="J92" s="74">
        <v>3</v>
      </c>
      <c r="K92" s="63"/>
      <c r="L92" s="63"/>
    </row>
    <row r="93" spans="1:12" s="105" customFormat="1" ht="15" customHeight="1" x14ac:dyDescent="0.2">
      <c r="A93" s="108">
        <f t="shared" si="0"/>
        <v>74</v>
      </c>
      <c r="B93" s="74">
        <v>3</v>
      </c>
      <c r="C93" s="74">
        <v>3</v>
      </c>
      <c r="D93" s="74">
        <v>3</v>
      </c>
      <c r="E93" s="74">
        <v>4</v>
      </c>
      <c r="F93" s="74">
        <v>3</v>
      </c>
      <c r="G93" s="74">
        <v>3</v>
      </c>
      <c r="H93" s="74">
        <v>3</v>
      </c>
      <c r="I93" s="74">
        <v>3</v>
      </c>
      <c r="J93" s="74">
        <v>3</v>
      </c>
      <c r="K93" s="63"/>
      <c r="L93" s="63"/>
    </row>
    <row r="94" spans="1:12" s="105" customFormat="1" ht="15" customHeight="1" x14ac:dyDescent="0.2">
      <c r="A94" s="108">
        <f t="shared" si="0"/>
        <v>75</v>
      </c>
      <c r="B94" s="74">
        <v>2</v>
      </c>
      <c r="C94" s="74">
        <v>3</v>
      </c>
      <c r="D94" s="74">
        <v>3</v>
      </c>
      <c r="E94" s="74">
        <v>4</v>
      </c>
      <c r="F94" s="74">
        <v>3</v>
      </c>
      <c r="G94" s="74">
        <v>3</v>
      </c>
      <c r="H94" s="74">
        <v>3</v>
      </c>
      <c r="I94" s="74">
        <v>3</v>
      </c>
      <c r="J94" s="74">
        <v>3</v>
      </c>
      <c r="K94" s="63"/>
      <c r="L94" s="63"/>
    </row>
    <row r="95" spans="1:12" s="105" customFormat="1" ht="15" customHeight="1" x14ac:dyDescent="0.2">
      <c r="A95" s="108">
        <f t="shared" si="0"/>
        <v>76</v>
      </c>
      <c r="B95" s="74">
        <v>2</v>
      </c>
      <c r="C95" s="74">
        <v>3</v>
      </c>
      <c r="D95" s="74">
        <v>3</v>
      </c>
      <c r="E95" s="74">
        <v>4</v>
      </c>
      <c r="F95" s="74">
        <v>3</v>
      </c>
      <c r="G95" s="74">
        <v>3</v>
      </c>
      <c r="H95" s="74">
        <v>3</v>
      </c>
      <c r="I95" s="74">
        <v>3</v>
      </c>
      <c r="J95" s="74">
        <v>3</v>
      </c>
      <c r="K95" s="63"/>
      <c r="L95" s="63"/>
    </row>
    <row r="96" spans="1:12" s="105" customFormat="1" ht="15" customHeight="1" x14ac:dyDescent="0.2">
      <c r="A96" s="108">
        <f t="shared" si="0"/>
        <v>77</v>
      </c>
      <c r="B96" s="74">
        <v>2</v>
      </c>
      <c r="C96" s="74">
        <v>3</v>
      </c>
      <c r="D96" s="74">
        <v>3</v>
      </c>
      <c r="E96" s="74">
        <v>4</v>
      </c>
      <c r="F96" s="74">
        <v>3</v>
      </c>
      <c r="G96" s="74">
        <v>3</v>
      </c>
      <c r="H96" s="74">
        <v>3</v>
      </c>
      <c r="I96" s="74">
        <v>3</v>
      </c>
      <c r="J96" s="74">
        <v>3</v>
      </c>
      <c r="K96" s="63"/>
      <c r="L96" s="63"/>
    </row>
    <row r="97" spans="1:12" s="105" customFormat="1" ht="15" customHeight="1" x14ac:dyDescent="0.2">
      <c r="A97" s="108">
        <f t="shared" si="0"/>
        <v>78</v>
      </c>
      <c r="B97" s="74">
        <v>2</v>
      </c>
      <c r="C97" s="74">
        <v>3</v>
      </c>
      <c r="D97" s="74">
        <v>3</v>
      </c>
      <c r="E97" s="74">
        <v>4</v>
      </c>
      <c r="F97" s="74">
        <v>3</v>
      </c>
      <c r="G97" s="74">
        <v>3</v>
      </c>
      <c r="H97" s="74">
        <v>3</v>
      </c>
      <c r="I97" s="74">
        <v>3</v>
      </c>
      <c r="J97" s="74">
        <v>3</v>
      </c>
      <c r="K97" s="63"/>
      <c r="L97" s="63"/>
    </row>
    <row r="98" spans="1:12" s="105" customFormat="1" ht="15" customHeight="1" x14ac:dyDescent="0.2">
      <c r="A98" s="108">
        <f t="shared" si="0"/>
        <v>79</v>
      </c>
      <c r="B98" s="74">
        <v>2</v>
      </c>
      <c r="C98" s="74">
        <v>3</v>
      </c>
      <c r="D98" s="74">
        <v>3</v>
      </c>
      <c r="E98" s="74">
        <v>4</v>
      </c>
      <c r="F98" s="74">
        <v>3</v>
      </c>
      <c r="G98" s="74">
        <v>3</v>
      </c>
      <c r="H98" s="74">
        <v>3</v>
      </c>
      <c r="I98" s="74">
        <v>3</v>
      </c>
      <c r="J98" s="74">
        <v>3</v>
      </c>
      <c r="K98" s="63"/>
      <c r="L98" s="63"/>
    </row>
    <row r="99" spans="1:12" s="105" customFormat="1" ht="15" customHeight="1" x14ac:dyDescent="0.2">
      <c r="A99" s="108">
        <f t="shared" si="0"/>
        <v>80</v>
      </c>
      <c r="B99" s="74">
        <v>2</v>
      </c>
      <c r="C99" s="74">
        <v>3</v>
      </c>
      <c r="D99" s="74">
        <v>3</v>
      </c>
      <c r="E99" s="74">
        <v>4</v>
      </c>
      <c r="F99" s="74">
        <v>3</v>
      </c>
      <c r="G99" s="74">
        <v>3</v>
      </c>
      <c r="H99" s="74">
        <v>3</v>
      </c>
      <c r="I99" s="74">
        <v>3</v>
      </c>
      <c r="J99" s="74">
        <v>3</v>
      </c>
      <c r="K99" s="63"/>
      <c r="L99" s="63"/>
    </row>
    <row r="100" spans="1:12" s="105" customFormat="1" ht="15" customHeight="1" x14ac:dyDescent="0.2">
      <c r="A100" s="108">
        <f t="shared" si="0"/>
        <v>81</v>
      </c>
      <c r="B100" s="74">
        <v>3</v>
      </c>
      <c r="C100" s="74">
        <v>3</v>
      </c>
      <c r="D100" s="74">
        <v>3</v>
      </c>
      <c r="E100" s="74">
        <v>4</v>
      </c>
      <c r="F100" s="74">
        <v>3</v>
      </c>
      <c r="G100" s="74">
        <v>3</v>
      </c>
      <c r="H100" s="74">
        <v>3</v>
      </c>
      <c r="I100" s="74">
        <v>3</v>
      </c>
      <c r="J100" s="74">
        <v>3</v>
      </c>
      <c r="K100" s="63"/>
      <c r="L100" s="63"/>
    </row>
    <row r="101" spans="1:12" s="105" customFormat="1" ht="15" customHeight="1" x14ac:dyDescent="0.2">
      <c r="A101" s="108">
        <f t="shared" si="0"/>
        <v>82</v>
      </c>
      <c r="B101" s="74">
        <v>3</v>
      </c>
      <c r="C101" s="74">
        <v>3</v>
      </c>
      <c r="D101" s="74">
        <v>3</v>
      </c>
      <c r="E101" s="74">
        <v>4</v>
      </c>
      <c r="F101" s="74">
        <v>3</v>
      </c>
      <c r="G101" s="74">
        <v>3</v>
      </c>
      <c r="H101" s="74">
        <v>3</v>
      </c>
      <c r="I101" s="74">
        <v>3</v>
      </c>
      <c r="J101" s="74">
        <v>3</v>
      </c>
      <c r="K101" s="63"/>
      <c r="L101" s="63"/>
    </row>
    <row r="102" spans="1:12" s="105" customFormat="1" ht="15" customHeight="1" x14ac:dyDescent="0.2">
      <c r="A102" s="108">
        <f t="shared" si="0"/>
        <v>83</v>
      </c>
      <c r="B102" s="74">
        <v>3</v>
      </c>
      <c r="C102" s="74">
        <v>3</v>
      </c>
      <c r="D102" s="74">
        <v>3</v>
      </c>
      <c r="E102" s="74">
        <v>4</v>
      </c>
      <c r="F102" s="74">
        <v>3</v>
      </c>
      <c r="G102" s="74">
        <v>3</v>
      </c>
      <c r="H102" s="74">
        <v>3</v>
      </c>
      <c r="I102" s="74">
        <v>3</v>
      </c>
      <c r="J102" s="74">
        <v>3</v>
      </c>
      <c r="K102" s="63"/>
      <c r="L102" s="63"/>
    </row>
    <row r="103" spans="1:12" s="105" customFormat="1" ht="15" customHeight="1" x14ac:dyDescent="0.2">
      <c r="A103" s="108">
        <f t="shared" si="0"/>
        <v>84</v>
      </c>
      <c r="B103" s="74">
        <v>3</v>
      </c>
      <c r="C103" s="74">
        <v>3</v>
      </c>
      <c r="D103" s="74">
        <v>3</v>
      </c>
      <c r="E103" s="74">
        <v>4</v>
      </c>
      <c r="F103" s="74">
        <v>3</v>
      </c>
      <c r="G103" s="74">
        <v>3</v>
      </c>
      <c r="H103" s="74">
        <v>3</v>
      </c>
      <c r="I103" s="74">
        <v>3</v>
      </c>
      <c r="J103" s="74">
        <v>3</v>
      </c>
      <c r="K103" s="63"/>
      <c r="L103" s="63"/>
    </row>
    <row r="104" spans="1:12" s="105" customFormat="1" ht="15" customHeight="1" x14ac:dyDescent="0.2">
      <c r="A104" s="108">
        <f t="shared" si="0"/>
        <v>85</v>
      </c>
      <c r="B104" s="74">
        <v>3</v>
      </c>
      <c r="C104" s="74">
        <v>3</v>
      </c>
      <c r="D104" s="74">
        <v>3</v>
      </c>
      <c r="E104" s="74">
        <v>4</v>
      </c>
      <c r="F104" s="74">
        <v>3</v>
      </c>
      <c r="G104" s="74">
        <v>3</v>
      </c>
      <c r="H104" s="74">
        <v>3</v>
      </c>
      <c r="I104" s="74">
        <v>3</v>
      </c>
      <c r="J104" s="74">
        <v>3</v>
      </c>
      <c r="K104" s="63"/>
      <c r="L104" s="63"/>
    </row>
    <row r="105" spans="1:12" s="105" customFormat="1" ht="15" customHeight="1" x14ac:dyDescent="0.2">
      <c r="A105" s="108">
        <f t="shared" si="0"/>
        <v>86</v>
      </c>
      <c r="B105" s="74">
        <v>3</v>
      </c>
      <c r="C105" s="74">
        <v>3</v>
      </c>
      <c r="D105" s="74">
        <v>3</v>
      </c>
      <c r="E105" s="74">
        <v>4</v>
      </c>
      <c r="F105" s="74">
        <v>3</v>
      </c>
      <c r="G105" s="74">
        <v>3</v>
      </c>
      <c r="H105" s="74">
        <v>3</v>
      </c>
      <c r="I105" s="74">
        <v>3</v>
      </c>
      <c r="J105" s="74">
        <v>3</v>
      </c>
      <c r="K105" s="63"/>
      <c r="L105" s="63"/>
    </row>
    <row r="106" spans="1:12" s="105" customFormat="1" ht="15" customHeight="1" x14ac:dyDescent="0.2">
      <c r="A106" s="108">
        <f t="shared" si="0"/>
        <v>87</v>
      </c>
      <c r="B106" s="74">
        <v>3</v>
      </c>
      <c r="C106" s="74">
        <v>3</v>
      </c>
      <c r="D106" s="74">
        <v>3</v>
      </c>
      <c r="E106" s="74">
        <v>4</v>
      </c>
      <c r="F106" s="74">
        <v>3</v>
      </c>
      <c r="G106" s="74">
        <v>3</v>
      </c>
      <c r="H106" s="74">
        <v>3</v>
      </c>
      <c r="I106" s="74">
        <v>3</v>
      </c>
      <c r="J106" s="74">
        <v>3</v>
      </c>
      <c r="K106" s="63"/>
      <c r="L106" s="63"/>
    </row>
    <row r="107" spans="1:12" s="105" customFormat="1" ht="15" customHeight="1" x14ac:dyDescent="0.2">
      <c r="A107" s="108">
        <f t="shared" si="0"/>
        <v>88</v>
      </c>
      <c r="B107" s="74">
        <v>3</v>
      </c>
      <c r="C107" s="74">
        <v>3</v>
      </c>
      <c r="D107" s="74">
        <v>3</v>
      </c>
      <c r="E107" s="74">
        <v>4</v>
      </c>
      <c r="F107" s="74">
        <v>3</v>
      </c>
      <c r="G107" s="74">
        <v>3</v>
      </c>
      <c r="H107" s="74">
        <v>3</v>
      </c>
      <c r="I107" s="74">
        <v>3</v>
      </c>
      <c r="J107" s="74">
        <v>3</v>
      </c>
      <c r="K107" s="63"/>
      <c r="L107" s="63"/>
    </row>
    <row r="108" spans="1:12" s="105" customFormat="1" ht="15" customHeight="1" x14ac:dyDescent="0.2">
      <c r="A108" s="108">
        <f t="shared" si="0"/>
        <v>89</v>
      </c>
      <c r="B108" s="74">
        <v>3</v>
      </c>
      <c r="C108" s="74">
        <v>3</v>
      </c>
      <c r="D108" s="74">
        <v>3</v>
      </c>
      <c r="E108" s="74">
        <v>4</v>
      </c>
      <c r="F108" s="74">
        <v>3</v>
      </c>
      <c r="G108" s="74">
        <v>3</v>
      </c>
      <c r="H108" s="74">
        <v>3</v>
      </c>
      <c r="I108" s="74">
        <v>3</v>
      </c>
      <c r="J108" s="74">
        <v>3</v>
      </c>
      <c r="K108" s="63"/>
      <c r="L108" s="63"/>
    </row>
    <row r="109" spans="1:12" s="105" customFormat="1" ht="15" customHeight="1" x14ac:dyDescent="0.2">
      <c r="A109" s="108">
        <f t="shared" si="0"/>
        <v>90</v>
      </c>
      <c r="B109" s="74">
        <v>3</v>
      </c>
      <c r="C109" s="74">
        <v>3</v>
      </c>
      <c r="D109" s="74">
        <v>3</v>
      </c>
      <c r="E109" s="74">
        <v>4</v>
      </c>
      <c r="F109" s="74">
        <v>3</v>
      </c>
      <c r="G109" s="74">
        <v>3</v>
      </c>
      <c r="H109" s="74">
        <v>3</v>
      </c>
      <c r="I109" s="74">
        <v>3</v>
      </c>
      <c r="J109" s="74">
        <v>3</v>
      </c>
      <c r="K109" s="63"/>
      <c r="L109" s="63"/>
    </row>
    <row r="110" spans="1:12" s="105" customFormat="1" ht="15" customHeight="1" x14ac:dyDescent="0.2">
      <c r="A110" s="125"/>
      <c r="B110" s="126"/>
      <c r="C110" s="126"/>
      <c r="D110" s="126"/>
      <c r="E110" s="126"/>
      <c r="F110" s="126"/>
      <c r="G110" s="126"/>
      <c r="H110" s="126"/>
      <c r="I110" s="126"/>
      <c r="J110" s="126"/>
      <c r="K110" s="63"/>
      <c r="L110" s="63"/>
    </row>
    <row r="111" spans="1:12" s="105" customFormat="1" ht="15" customHeight="1" x14ac:dyDescent="0.2">
      <c r="A111" s="25"/>
      <c r="B111" s="127"/>
      <c r="C111" s="127"/>
      <c r="D111" s="127"/>
      <c r="E111" s="127"/>
      <c r="F111" s="127"/>
      <c r="G111" s="127"/>
      <c r="H111" s="127"/>
      <c r="I111" s="127"/>
      <c r="J111" s="127"/>
      <c r="K111" s="63"/>
      <c r="L111" s="63"/>
    </row>
    <row r="112" spans="1:12" s="105" customFormat="1" ht="15" customHeight="1" x14ac:dyDescent="0.2">
      <c r="A112" s="25"/>
      <c r="B112" s="127"/>
      <c r="C112" s="127"/>
      <c r="D112" s="127"/>
      <c r="E112" s="127"/>
      <c r="F112" s="127"/>
      <c r="G112" s="127"/>
      <c r="H112" s="127"/>
      <c r="I112" s="127"/>
      <c r="J112" s="127"/>
      <c r="K112" s="63"/>
      <c r="L112" s="63"/>
    </row>
    <row r="113" spans="1:12" s="105" customFormat="1" ht="15" customHeight="1" x14ac:dyDescent="0.2">
      <c r="A113" s="25"/>
      <c r="B113" s="127"/>
      <c r="C113" s="127"/>
      <c r="D113" s="127"/>
      <c r="E113" s="127"/>
      <c r="F113" s="127"/>
      <c r="G113" s="127"/>
      <c r="H113" s="127"/>
      <c r="I113" s="127"/>
      <c r="J113" s="127"/>
      <c r="K113" s="63"/>
      <c r="L113" s="63"/>
    </row>
    <row r="114" spans="1:12" s="105" customFormat="1" ht="15" customHeight="1" x14ac:dyDescent="0.2">
      <c r="A114" s="25"/>
      <c r="B114" s="127"/>
      <c r="C114" s="127"/>
      <c r="D114" s="127"/>
      <c r="E114" s="127"/>
      <c r="F114" s="127"/>
      <c r="G114" s="127"/>
      <c r="H114" s="127"/>
      <c r="I114" s="127"/>
      <c r="J114" s="127"/>
      <c r="K114" s="63"/>
      <c r="L114" s="63"/>
    </row>
    <row r="115" spans="1:12" s="105" customFormat="1" ht="15" customHeight="1" x14ac:dyDescent="0.2">
      <c r="A115" s="25"/>
      <c r="B115" s="127"/>
      <c r="C115" s="127"/>
      <c r="D115" s="127"/>
      <c r="E115" s="127"/>
      <c r="F115" s="127"/>
      <c r="G115" s="127"/>
      <c r="H115" s="127"/>
      <c r="I115" s="127"/>
      <c r="J115" s="127"/>
      <c r="K115" s="63"/>
      <c r="L115" s="63"/>
    </row>
    <row r="116" spans="1:12" s="105" customFormat="1" ht="15" customHeight="1" x14ac:dyDescent="0.2">
      <c r="A116" s="25"/>
      <c r="B116" s="127"/>
      <c r="C116" s="127"/>
      <c r="D116" s="127"/>
      <c r="E116" s="127"/>
      <c r="F116" s="127"/>
      <c r="G116" s="127"/>
      <c r="H116" s="127"/>
      <c r="I116" s="127"/>
      <c r="J116" s="127"/>
      <c r="K116" s="63"/>
      <c r="L116" s="63"/>
    </row>
    <row r="117" spans="1:12" s="105" customFormat="1" ht="15" customHeight="1" x14ac:dyDescent="0.2">
      <c r="A117" s="25"/>
      <c r="B117" s="127"/>
      <c r="C117" s="127"/>
      <c r="D117" s="127"/>
      <c r="E117" s="127"/>
      <c r="F117" s="127"/>
      <c r="G117" s="127"/>
      <c r="H117" s="127"/>
      <c r="I117" s="127"/>
      <c r="J117" s="127"/>
      <c r="K117" s="63"/>
      <c r="L117" s="63"/>
    </row>
    <row r="118" spans="1:12" s="105" customFormat="1" ht="15" customHeight="1" x14ac:dyDescent="0.2">
      <c r="A118" s="25"/>
      <c r="B118" s="127"/>
      <c r="C118" s="127"/>
      <c r="D118" s="127"/>
      <c r="E118" s="127"/>
      <c r="F118" s="127"/>
      <c r="G118" s="127"/>
      <c r="H118" s="127"/>
      <c r="I118" s="127"/>
      <c r="J118" s="127"/>
      <c r="K118" s="63"/>
      <c r="L118" s="63"/>
    </row>
    <row r="119" spans="1:12" s="105" customFormat="1" ht="15" customHeight="1" x14ac:dyDescent="0.2">
      <c r="A119" s="115">
        <f>A109+1</f>
        <v>91</v>
      </c>
      <c r="B119" s="80">
        <v>3</v>
      </c>
      <c r="C119" s="80">
        <v>3</v>
      </c>
      <c r="D119" s="80">
        <v>3</v>
      </c>
      <c r="E119" s="80">
        <v>4</v>
      </c>
      <c r="F119" s="80">
        <v>3</v>
      </c>
      <c r="G119" s="80">
        <v>3</v>
      </c>
      <c r="H119" s="80">
        <v>3</v>
      </c>
      <c r="I119" s="80">
        <v>3</v>
      </c>
      <c r="J119" s="80">
        <v>3</v>
      </c>
      <c r="K119" s="63"/>
      <c r="L119" s="63"/>
    </row>
    <row r="120" spans="1:12" s="105" customFormat="1" ht="15" customHeight="1" x14ac:dyDescent="0.2">
      <c r="A120" s="108">
        <f t="shared" si="0"/>
        <v>92</v>
      </c>
      <c r="B120" s="74">
        <v>3</v>
      </c>
      <c r="C120" s="74">
        <v>3</v>
      </c>
      <c r="D120" s="74">
        <v>3</v>
      </c>
      <c r="E120" s="74">
        <v>4</v>
      </c>
      <c r="F120" s="74">
        <v>3</v>
      </c>
      <c r="G120" s="74">
        <v>3</v>
      </c>
      <c r="H120" s="74">
        <v>3</v>
      </c>
      <c r="I120" s="74">
        <v>3</v>
      </c>
      <c r="J120" s="74">
        <v>3</v>
      </c>
      <c r="K120" s="63"/>
      <c r="L120" s="63"/>
    </row>
    <row r="121" spans="1:12" s="105" customFormat="1" ht="15" customHeight="1" x14ac:dyDescent="0.2">
      <c r="A121" s="108">
        <f t="shared" si="0"/>
        <v>93</v>
      </c>
      <c r="B121" s="74">
        <v>1</v>
      </c>
      <c r="C121" s="74">
        <v>3</v>
      </c>
      <c r="D121" s="74">
        <v>3</v>
      </c>
      <c r="E121" s="74">
        <v>4</v>
      </c>
      <c r="F121" s="74">
        <v>3</v>
      </c>
      <c r="G121" s="74">
        <v>3</v>
      </c>
      <c r="H121" s="74">
        <v>3</v>
      </c>
      <c r="I121" s="74">
        <v>3</v>
      </c>
      <c r="J121" s="74">
        <v>3</v>
      </c>
      <c r="K121" s="63"/>
      <c r="L121" s="63"/>
    </row>
    <row r="122" spans="1:12" s="105" customFormat="1" ht="15" customHeight="1" x14ac:dyDescent="0.2">
      <c r="A122" s="108">
        <f t="shared" si="0"/>
        <v>94</v>
      </c>
      <c r="B122" s="74">
        <v>1</v>
      </c>
      <c r="C122" s="74">
        <v>3</v>
      </c>
      <c r="D122" s="74">
        <v>3</v>
      </c>
      <c r="E122" s="74">
        <v>4</v>
      </c>
      <c r="F122" s="74">
        <v>3</v>
      </c>
      <c r="G122" s="74">
        <v>3</v>
      </c>
      <c r="H122" s="74">
        <v>3</v>
      </c>
      <c r="I122" s="74">
        <v>3</v>
      </c>
      <c r="J122" s="74">
        <v>3</v>
      </c>
      <c r="K122" s="63"/>
      <c r="L122" s="63"/>
    </row>
    <row r="123" spans="1:12" s="105" customFormat="1" ht="15" customHeight="1" x14ac:dyDescent="0.2">
      <c r="A123" s="108">
        <f t="shared" si="0"/>
        <v>95</v>
      </c>
      <c r="B123" s="74">
        <v>3</v>
      </c>
      <c r="C123" s="74">
        <v>2</v>
      </c>
      <c r="D123" s="74">
        <v>3</v>
      </c>
      <c r="E123" s="74">
        <v>4</v>
      </c>
      <c r="F123" s="74">
        <v>3</v>
      </c>
      <c r="G123" s="74">
        <v>3</v>
      </c>
      <c r="H123" s="74">
        <v>3</v>
      </c>
      <c r="I123" s="74">
        <v>3</v>
      </c>
      <c r="J123" s="74">
        <v>2</v>
      </c>
      <c r="K123" s="63"/>
      <c r="L123" s="63"/>
    </row>
    <row r="124" spans="1:12" s="105" customFormat="1" ht="15" customHeight="1" x14ac:dyDescent="0.2">
      <c r="A124" s="108">
        <f t="shared" si="0"/>
        <v>96</v>
      </c>
      <c r="B124" s="74">
        <v>4</v>
      </c>
      <c r="C124" s="74">
        <v>3</v>
      </c>
      <c r="D124" s="74">
        <v>3</v>
      </c>
      <c r="E124" s="74">
        <v>4</v>
      </c>
      <c r="F124" s="74">
        <v>3</v>
      </c>
      <c r="G124" s="74">
        <v>3</v>
      </c>
      <c r="H124" s="74">
        <v>3</v>
      </c>
      <c r="I124" s="74">
        <v>3</v>
      </c>
      <c r="J124" s="74">
        <v>2</v>
      </c>
      <c r="K124" s="63"/>
      <c r="L124" s="63"/>
    </row>
    <row r="125" spans="1:12" s="105" customFormat="1" ht="15" customHeight="1" x14ac:dyDescent="0.2">
      <c r="A125" s="108">
        <f t="shared" si="0"/>
        <v>97</v>
      </c>
      <c r="B125" s="74">
        <v>4</v>
      </c>
      <c r="C125" s="74">
        <v>3</v>
      </c>
      <c r="D125" s="74">
        <v>3</v>
      </c>
      <c r="E125" s="74">
        <v>4</v>
      </c>
      <c r="F125" s="74">
        <v>3</v>
      </c>
      <c r="G125" s="74">
        <v>3</v>
      </c>
      <c r="H125" s="74">
        <v>3</v>
      </c>
      <c r="I125" s="74">
        <v>3</v>
      </c>
      <c r="J125" s="74">
        <v>2</v>
      </c>
      <c r="K125" s="63"/>
      <c r="L125" s="63"/>
    </row>
    <row r="126" spans="1:12" s="105" customFormat="1" ht="15" customHeight="1" x14ac:dyDescent="0.2">
      <c r="A126" s="108">
        <f t="shared" si="0"/>
        <v>98</v>
      </c>
      <c r="B126" s="74">
        <v>4</v>
      </c>
      <c r="C126" s="74">
        <v>3</v>
      </c>
      <c r="D126" s="74">
        <v>3</v>
      </c>
      <c r="E126" s="74">
        <v>4</v>
      </c>
      <c r="F126" s="74">
        <v>3</v>
      </c>
      <c r="G126" s="74">
        <v>3</v>
      </c>
      <c r="H126" s="74">
        <v>3</v>
      </c>
      <c r="I126" s="74">
        <v>3</v>
      </c>
      <c r="J126" s="74">
        <v>2</v>
      </c>
      <c r="K126" s="63"/>
      <c r="L126" s="63"/>
    </row>
    <row r="127" spans="1:12" s="105" customFormat="1" ht="15" customHeight="1" x14ac:dyDescent="0.2">
      <c r="A127" s="108">
        <f t="shared" si="0"/>
        <v>99</v>
      </c>
      <c r="B127" s="74">
        <v>3</v>
      </c>
      <c r="C127" s="74">
        <v>3</v>
      </c>
      <c r="D127" s="74">
        <v>3</v>
      </c>
      <c r="E127" s="74">
        <v>4</v>
      </c>
      <c r="F127" s="74">
        <v>3</v>
      </c>
      <c r="G127" s="74">
        <v>3</v>
      </c>
      <c r="H127" s="74">
        <v>3</v>
      </c>
      <c r="I127" s="74">
        <v>3</v>
      </c>
      <c r="J127" s="74">
        <v>2</v>
      </c>
      <c r="K127" s="63"/>
      <c r="L127" s="63"/>
    </row>
    <row r="128" spans="1:12" s="105" customFormat="1" ht="15" customHeight="1" x14ac:dyDescent="0.2">
      <c r="A128" s="108">
        <f t="shared" si="0"/>
        <v>100</v>
      </c>
      <c r="B128" s="74">
        <v>3</v>
      </c>
      <c r="C128" s="74">
        <v>3</v>
      </c>
      <c r="D128" s="74">
        <v>3</v>
      </c>
      <c r="E128" s="74">
        <v>4</v>
      </c>
      <c r="F128" s="74">
        <v>3</v>
      </c>
      <c r="G128" s="74">
        <v>3</v>
      </c>
      <c r="H128" s="74">
        <v>3</v>
      </c>
      <c r="I128" s="74">
        <v>3</v>
      </c>
      <c r="J128" s="74">
        <v>2</v>
      </c>
      <c r="K128" s="63"/>
      <c r="L128" s="63"/>
    </row>
    <row r="129" spans="1:12" ht="15" customHeight="1" x14ac:dyDescent="0.2">
      <c r="A129" s="113"/>
      <c r="B129" s="80"/>
      <c r="C129" s="80"/>
      <c r="D129" s="80"/>
      <c r="E129" s="80"/>
      <c r="F129" s="80"/>
      <c r="G129" s="80"/>
      <c r="H129" s="80"/>
      <c r="I129" s="80"/>
      <c r="J129" s="80"/>
      <c r="K129" s="63"/>
      <c r="L129" s="63"/>
    </row>
    <row r="130" spans="1:12" ht="15" customHeight="1" x14ac:dyDescent="0.2">
      <c r="A130" s="114"/>
      <c r="B130" s="115">
        <f t="shared" ref="B130:J130" si="1">SUM(B8:B128)</f>
        <v>279</v>
      </c>
      <c r="C130" s="115">
        <f t="shared" si="1"/>
        <v>303</v>
      </c>
      <c r="D130" s="115">
        <f t="shared" si="1"/>
        <v>324</v>
      </c>
      <c r="E130" s="115">
        <f t="shared" si="1"/>
        <v>400</v>
      </c>
      <c r="F130" s="115">
        <f t="shared" si="1"/>
        <v>324</v>
      </c>
      <c r="G130" s="115">
        <f t="shared" si="1"/>
        <v>324</v>
      </c>
      <c r="H130" s="115">
        <f t="shared" si="1"/>
        <v>324</v>
      </c>
      <c r="I130" s="115">
        <f t="shared" si="1"/>
        <v>324</v>
      </c>
      <c r="J130" s="115">
        <f t="shared" si="1"/>
        <v>303</v>
      </c>
      <c r="K130" s="63"/>
      <c r="L130" s="63"/>
    </row>
    <row r="131" spans="1:12" ht="15" customHeight="1" x14ac:dyDescent="0.2">
      <c r="A131" s="114"/>
      <c r="B131" s="108">
        <f t="shared" ref="B131:J131" si="2">COUNT(B8:B128)</f>
        <v>100</v>
      </c>
      <c r="C131" s="108">
        <f t="shared" si="2"/>
        <v>100</v>
      </c>
      <c r="D131" s="108">
        <f t="shared" si="2"/>
        <v>100</v>
      </c>
      <c r="E131" s="108">
        <f t="shared" si="2"/>
        <v>100</v>
      </c>
      <c r="F131" s="108">
        <f t="shared" si="2"/>
        <v>100</v>
      </c>
      <c r="G131" s="108">
        <f t="shared" si="2"/>
        <v>100</v>
      </c>
      <c r="H131" s="108">
        <f t="shared" si="2"/>
        <v>100</v>
      </c>
      <c r="I131" s="108">
        <f t="shared" si="2"/>
        <v>100</v>
      </c>
      <c r="J131" s="108">
        <f t="shared" si="2"/>
        <v>100</v>
      </c>
      <c r="K131" s="63"/>
      <c r="L131" s="63"/>
    </row>
    <row r="132" spans="1:12" ht="15" customHeight="1" x14ac:dyDescent="0.2">
      <c r="A132" s="114"/>
      <c r="B132" s="116">
        <f t="shared" ref="B132:J132" si="3">AVERAGE(B8:B128)</f>
        <v>2.79</v>
      </c>
      <c r="C132" s="116">
        <f t="shared" si="3"/>
        <v>3.03</v>
      </c>
      <c r="D132" s="116">
        <f t="shared" si="3"/>
        <v>3.24</v>
      </c>
      <c r="E132" s="116">
        <f t="shared" si="3"/>
        <v>4</v>
      </c>
      <c r="F132" s="116">
        <f t="shared" si="3"/>
        <v>3.24</v>
      </c>
      <c r="G132" s="116">
        <f t="shared" si="3"/>
        <v>3.24</v>
      </c>
      <c r="H132" s="116">
        <f t="shared" si="3"/>
        <v>3.24</v>
      </c>
      <c r="I132" s="116">
        <f t="shared" si="3"/>
        <v>3.24</v>
      </c>
      <c r="J132" s="116">
        <f t="shared" si="3"/>
        <v>3.03</v>
      </c>
      <c r="K132" s="63"/>
      <c r="L132" s="63"/>
    </row>
    <row r="133" spans="1:12" ht="15" customHeight="1" x14ac:dyDescent="0.2">
      <c r="A133" s="114"/>
      <c r="B133" s="116">
        <f>(B132*(0.11))</f>
        <v>0.30690000000000001</v>
      </c>
      <c r="C133" s="116">
        <f t="shared" ref="C133:J133" si="4">(C132*(0.11))</f>
        <v>0.33329999999999999</v>
      </c>
      <c r="D133" s="116">
        <f t="shared" si="4"/>
        <v>0.35640000000000005</v>
      </c>
      <c r="E133" s="116">
        <f t="shared" si="4"/>
        <v>0.44</v>
      </c>
      <c r="F133" s="116">
        <f t="shared" si="4"/>
        <v>0.35640000000000005</v>
      </c>
      <c r="G133" s="116">
        <f t="shared" si="4"/>
        <v>0.35640000000000005</v>
      </c>
      <c r="H133" s="116">
        <f t="shared" si="4"/>
        <v>0.35640000000000005</v>
      </c>
      <c r="I133" s="116">
        <f t="shared" si="4"/>
        <v>0.35640000000000005</v>
      </c>
      <c r="J133" s="116">
        <f t="shared" si="4"/>
        <v>0.33329999999999999</v>
      </c>
      <c r="K133" s="63"/>
      <c r="L133" s="63"/>
    </row>
    <row r="134" spans="1:12" ht="15" customHeight="1" x14ac:dyDescent="0.2">
      <c r="A134" s="114"/>
      <c r="B134" s="116">
        <f>SUM(B133:J133)</f>
        <v>3.1954999999999996</v>
      </c>
      <c r="C134" s="117"/>
      <c r="D134" s="117"/>
      <c r="E134" s="117"/>
      <c r="F134" s="117"/>
      <c r="G134" s="117"/>
      <c r="H134" s="117"/>
      <c r="I134" s="117"/>
      <c r="J134" s="117"/>
      <c r="K134" s="118"/>
      <c r="L134" s="63"/>
    </row>
    <row r="135" spans="1:12" ht="15" customHeight="1" x14ac:dyDescent="0.25">
      <c r="A135" s="114"/>
      <c r="B135" s="119">
        <f>SUM(B133:J133)*25</f>
        <v>79.887499999999989</v>
      </c>
      <c r="C135" s="63"/>
      <c r="D135" s="63"/>
      <c r="E135" s="63"/>
      <c r="F135" s="63"/>
      <c r="G135" s="63"/>
      <c r="H135" s="63"/>
      <c r="I135" s="63"/>
      <c r="J135" s="63"/>
      <c r="K135" s="26"/>
      <c r="L135" s="63"/>
    </row>
    <row r="136" spans="1:12" ht="15" customHeight="1" x14ac:dyDescent="0.2">
      <c r="A136" s="120" t="s">
        <v>83</v>
      </c>
      <c r="B136" s="120"/>
      <c r="C136" s="63"/>
      <c r="D136" s="63"/>
      <c r="E136" s="63"/>
      <c r="F136" s="63"/>
      <c r="G136" s="63"/>
      <c r="H136" s="63"/>
      <c r="I136" s="25"/>
      <c r="J136" s="26"/>
      <c r="K136" s="24"/>
      <c r="L136" s="63"/>
    </row>
    <row r="137" spans="1:12" ht="15" customHeight="1" x14ac:dyDescent="0.2">
      <c r="A137" s="120" t="s">
        <v>32</v>
      </c>
      <c r="B137" s="120"/>
      <c r="C137" s="63"/>
      <c r="D137" s="64" t="s">
        <v>85</v>
      </c>
      <c r="E137" s="160">
        <f>B135</f>
        <v>79.887499999999989</v>
      </c>
      <c r="F137" s="160"/>
      <c r="G137" s="63"/>
      <c r="H137" s="63"/>
      <c r="I137" s="63"/>
      <c r="J137" s="63"/>
      <c r="K137" s="63"/>
      <c r="L137" s="63"/>
    </row>
    <row r="138" spans="1:12" ht="15" customHeight="1" x14ac:dyDescent="0.2">
      <c r="A138" s="120" t="s">
        <v>84</v>
      </c>
      <c r="B138" s="120"/>
      <c r="C138" s="63"/>
      <c r="D138" s="64" t="s">
        <v>85</v>
      </c>
      <c r="E138" s="154" t="str">
        <f>IF(E137&gt;88.31,"A",IF(E137&gt;76.61,"B",IF(E137&gt;65,"C","D")))</f>
        <v>B</v>
      </c>
      <c r="F138" s="154"/>
      <c r="G138" s="63"/>
      <c r="H138" s="63"/>
      <c r="I138" s="63"/>
      <c r="J138" s="63"/>
      <c r="K138" s="63"/>
      <c r="L138" s="63"/>
    </row>
    <row r="139" spans="1:12" ht="15" customHeight="1" x14ac:dyDescent="0.2">
      <c r="A139" s="120" t="s">
        <v>86</v>
      </c>
      <c r="B139" s="120"/>
      <c r="C139" s="63"/>
      <c r="D139" s="64" t="s">
        <v>85</v>
      </c>
      <c r="E139" s="154" t="str">
        <f>IF(E137&gt;88.31,"Sangat Baik",IF(E137&gt;76.61,"Baik",IF(E137&gt;65,"Kurang Baik","Tidak Baik")))</f>
        <v>Baik</v>
      </c>
      <c r="F139" s="154"/>
      <c r="G139" s="63"/>
      <c r="H139" s="63"/>
      <c r="I139" s="63"/>
      <c r="J139" s="63"/>
      <c r="K139" s="63"/>
      <c r="L139" s="63"/>
    </row>
  </sheetData>
  <mergeCells count="6">
    <mergeCell ref="E139:F139"/>
    <mergeCell ref="A2:M2"/>
    <mergeCell ref="A6:A7"/>
    <mergeCell ref="B6:J6"/>
    <mergeCell ref="E138:F138"/>
    <mergeCell ref="E137:F137"/>
  </mergeCells>
  <pageMargins left="0.70866141732283472" right="0.70866141732283472" top="0.74803149606299213" bottom="0.74803149606299213" header="0.31496062992125984" footer="0.31496062992125984"/>
  <pageSetup paperSize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H146"/>
  <sheetViews>
    <sheetView view="pageBreakPreview" zoomScale="160" zoomScaleNormal="100" zoomScaleSheetLayoutView="160" workbookViewId="0">
      <selection activeCell="E48" sqref="E48"/>
    </sheetView>
  </sheetViews>
  <sheetFormatPr defaultRowHeight="12.75" x14ac:dyDescent="0.2"/>
  <cols>
    <col min="1" max="1" width="12.7109375" customWidth="1"/>
    <col min="2" max="3" width="8.7109375" style="4" customWidth="1"/>
    <col min="4" max="4" width="8" customWidth="1"/>
    <col min="5" max="6" width="8.7109375" customWidth="1"/>
    <col min="7" max="7" width="11.140625" customWidth="1"/>
    <col min="8" max="8" width="10.7109375" customWidth="1"/>
  </cols>
  <sheetData>
    <row r="1" spans="1:8" ht="15" customHeight="1" x14ac:dyDescent="0.2">
      <c r="A1" s="161" t="s">
        <v>202</v>
      </c>
      <c r="B1" s="161"/>
      <c r="C1" s="161"/>
    </row>
    <row r="2" spans="1:8" s="60" customFormat="1" ht="15" customHeight="1" x14ac:dyDescent="0.25">
      <c r="A2" s="155" t="s">
        <v>0</v>
      </c>
      <c r="B2" s="155"/>
      <c r="C2" s="155"/>
      <c r="D2" s="155"/>
      <c r="E2" s="155"/>
      <c r="F2" s="155"/>
      <c r="G2" s="155"/>
    </row>
    <row r="3" spans="1:8" s="60" customFormat="1" ht="15" customHeight="1" x14ac:dyDescent="0.25">
      <c r="B3" s="61"/>
      <c r="C3" s="61"/>
    </row>
    <row r="4" spans="1:8" s="60" customFormat="1" ht="15" customHeight="1" x14ac:dyDescent="0.25">
      <c r="A4" s="62" t="s">
        <v>22</v>
      </c>
      <c r="B4" s="61"/>
      <c r="C4" s="61"/>
    </row>
    <row r="5" spans="1:8" ht="15" customHeight="1" x14ac:dyDescent="0.2"/>
    <row r="6" spans="1:8" s="14" customFormat="1" ht="39.75" customHeight="1" x14ac:dyDescent="0.2">
      <c r="A6" s="85" t="s">
        <v>23</v>
      </c>
      <c r="B6" s="85" t="s">
        <v>38</v>
      </c>
      <c r="C6" s="85" t="s">
        <v>55</v>
      </c>
      <c r="D6" s="85" t="s">
        <v>42</v>
      </c>
      <c r="E6" s="85" t="s">
        <v>43</v>
      </c>
      <c r="F6" s="85" t="s">
        <v>44</v>
      </c>
      <c r="G6" s="85" t="s">
        <v>87</v>
      </c>
      <c r="H6" s="86" t="s">
        <v>37</v>
      </c>
    </row>
    <row r="7" spans="1:8" ht="15" customHeight="1" x14ac:dyDescent="0.2">
      <c r="A7" s="108">
        <v>1</v>
      </c>
      <c r="B7" s="132">
        <f>'[1]CONTOH-INPUT'!E71</f>
        <v>32</v>
      </c>
      <c r="C7" s="132" t="str">
        <f>'[1]CONTOH-INPUT'!F71</f>
        <v>3</v>
      </c>
      <c r="D7" s="132">
        <f>'[1]CONTOH-INPUT'!G71</f>
        <v>1</v>
      </c>
      <c r="E7" s="132">
        <f>'[1]CONTOH-INPUT'!H71</f>
        <v>3</v>
      </c>
      <c r="F7" s="132">
        <f>'[1]CONTOH-INPUT'!I71</f>
        <v>2</v>
      </c>
      <c r="G7" s="132">
        <f>'[1]CONTOH-INPUT'!J71</f>
        <v>1</v>
      </c>
      <c r="H7" s="133">
        <f>'[1]CONTOH-INPUT'!K71</f>
        <v>1</v>
      </c>
    </row>
    <row r="8" spans="1:8" ht="15" customHeight="1" x14ac:dyDescent="0.2">
      <c r="A8" s="108">
        <f t="shared" ref="A8:A78" si="0">A7+1</f>
        <v>2</v>
      </c>
      <c r="B8" s="132">
        <f>'[1]CONTOH-INPUT'!E72</f>
        <v>40</v>
      </c>
      <c r="C8" s="132" t="str">
        <f>'[1]CONTOH-INPUT'!F72</f>
        <v>4</v>
      </c>
      <c r="D8" s="132">
        <f>'[1]CONTOH-INPUT'!G72</f>
        <v>1</v>
      </c>
      <c r="E8" s="132">
        <f>'[1]CONTOH-INPUT'!H72</f>
        <v>3</v>
      </c>
      <c r="F8" s="132">
        <f>'[1]CONTOH-INPUT'!I72</f>
        <v>3</v>
      </c>
      <c r="G8" s="132">
        <f>'[1]CONTOH-INPUT'!J72</f>
        <v>1</v>
      </c>
      <c r="H8" s="133">
        <f>'[1]CONTOH-INPUT'!K72</f>
        <v>1</v>
      </c>
    </row>
    <row r="9" spans="1:8" ht="15" customHeight="1" x14ac:dyDescent="0.2">
      <c r="A9" s="108">
        <f>A8+1</f>
        <v>3</v>
      </c>
      <c r="B9" s="132">
        <f>'[1]CONTOH-INPUT'!E73</f>
        <v>35</v>
      </c>
      <c r="C9" s="132" t="str">
        <f>'[1]CONTOH-INPUT'!F73</f>
        <v>3</v>
      </c>
      <c r="D9" s="132">
        <f>'[1]CONTOH-INPUT'!G73</f>
        <v>2</v>
      </c>
      <c r="E9" s="132">
        <f>'[1]CONTOH-INPUT'!H73</f>
        <v>3</v>
      </c>
      <c r="F9" s="132">
        <f>'[1]CONTOH-INPUT'!I73</f>
        <v>2</v>
      </c>
      <c r="G9" s="132">
        <f>'[1]CONTOH-INPUT'!J73</f>
        <v>1</v>
      </c>
      <c r="H9" s="133">
        <f>'[1]CONTOH-INPUT'!K73</f>
        <v>1</v>
      </c>
    </row>
    <row r="10" spans="1:8" ht="15" customHeight="1" x14ac:dyDescent="0.2">
      <c r="A10" s="108">
        <f t="shared" si="0"/>
        <v>4</v>
      </c>
      <c r="B10" s="132">
        <f>'[1]CONTOH-INPUT'!E74</f>
        <v>20</v>
      </c>
      <c r="C10" s="132">
        <f>'[1]CONTOH-INPUT'!F74</f>
        <v>3</v>
      </c>
      <c r="D10" s="132">
        <f>'[1]CONTOH-INPUT'!G74</f>
        <v>1</v>
      </c>
      <c r="E10" s="132">
        <f>'[1]CONTOH-INPUT'!H74</f>
        <v>4</v>
      </c>
      <c r="F10" s="132">
        <f>'[1]CONTOH-INPUT'!I74</f>
        <v>3</v>
      </c>
      <c r="G10" s="132">
        <f>'[1]CONTOH-INPUT'!J74</f>
        <v>1</v>
      </c>
      <c r="H10" s="133">
        <f>'[1]CONTOH-INPUT'!K74</f>
        <v>1</v>
      </c>
    </row>
    <row r="11" spans="1:8" ht="15" customHeight="1" x14ac:dyDescent="0.2">
      <c r="A11" s="108">
        <f t="shared" si="0"/>
        <v>5</v>
      </c>
      <c r="B11" s="132">
        <f>'[1]CONTOH-INPUT'!E75</f>
        <v>45</v>
      </c>
      <c r="C11" s="132" t="str">
        <f>'[1]CONTOH-INPUT'!F75</f>
        <v>4</v>
      </c>
      <c r="D11" s="132">
        <f>'[1]CONTOH-INPUT'!G75</f>
        <v>1</v>
      </c>
      <c r="E11" s="132">
        <f>'[1]CONTOH-INPUT'!H75</f>
        <v>3</v>
      </c>
      <c r="F11" s="132">
        <f>'[1]CONTOH-INPUT'!I75</f>
        <v>2</v>
      </c>
      <c r="G11" s="132">
        <f>'[1]CONTOH-INPUT'!J75</f>
        <v>1</v>
      </c>
      <c r="H11" s="133">
        <f>'[1]CONTOH-INPUT'!K75</f>
        <v>1</v>
      </c>
    </row>
    <row r="12" spans="1:8" ht="15" customHeight="1" x14ac:dyDescent="0.2">
      <c r="A12" s="108">
        <f t="shared" si="0"/>
        <v>6</v>
      </c>
      <c r="B12" s="132">
        <f>'[1]CONTOH-INPUT'!E76</f>
        <v>43</v>
      </c>
      <c r="C12" s="132" t="str">
        <f>'[1]CONTOH-INPUT'!F76</f>
        <v>4</v>
      </c>
      <c r="D12" s="132">
        <f>'[1]CONTOH-INPUT'!G76</f>
        <v>2</v>
      </c>
      <c r="E12" s="132">
        <f>'[1]CONTOH-INPUT'!H76</f>
        <v>2</v>
      </c>
      <c r="F12" s="132">
        <f>'[1]CONTOH-INPUT'!I76</f>
        <v>3</v>
      </c>
      <c r="G12" s="132">
        <f>'[1]CONTOH-INPUT'!J76</f>
        <v>1</v>
      </c>
      <c r="H12" s="133">
        <f>'[1]CONTOH-INPUT'!K76</f>
        <v>1</v>
      </c>
    </row>
    <row r="13" spans="1:8" ht="15" customHeight="1" x14ac:dyDescent="0.2">
      <c r="A13" s="108">
        <f t="shared" si="0"/>
        <v>7</v>
      </c>
      <c r="B13" s="132">
        <f>'[1]CONTOH-INPUT'!E77</f>
        <v>25</v>
      </c>
      <c r="C13" s="132" t="str">
        <f>'[1]CONTOH-INPUT'!F77</f>
        <v>2</v>
      </c>
      <c r="D13" s="132">
        <f>'[1]CONTOH-INPUT'!G77</f>
        <v>2</v>
      </c>
      <c r="E13" s="132">
        <f>'[1]CONTOH-INPUT'!H77</f>
        <v>5</v>
      </c>
      <c r="F13" s="132">
        <f>'[1]CONTOH-INPUT'!I77</f>
        <v>1</v>
      </c>
      <c r="G13" s="132">
        <f>'[1]CONTOH-INPUT'!J77</f>
        <v>1</v>
      </c>
      <c r="H13" s="133">
        <f>'[1]CONTOH-INPUT'!K77</f>
        <v>1</v>
      </c>
    </row>
    <row r="14" spans="1:8" ht="15" customHeight="1" x14ac:dyDescent="0.2">
      <c r="A14" s="108">
        <f t="shared" si="0"/>
        <v>8</v>
      </c>
      <c r="B14" s="132">
        <f>'[1]CONTOH-INPUT'!E78</f>
        <v>30</v>
      </c>
      <c r="C14" s="132" t="str">
        <f>'[1]CONTOH-INPUT'!F78</f>
        <v>3</v>
      </c>
      <c r="D14" s="132">
        <f>'[1]CONTOH-INPUT'!G78</f>
        <v>1</v>
      </c>
      <c r="E14" s="132">
        <f>'[1]CONTOH-INPUT'!H78</f>
        <v>4</v>
      </c>
      <c r="F14" s="132">
        <f>'[1]CONTOH-INPUT'!I78</f>
        <v>3</v>
      </c>
      <c r="G14" s="132">
        <f>'[1]CONTOH-INPUT'!J78</f>
        <v>1</v>
      </c>
      <c r="H14" s="133">
        <f>'[1]CONTOH-INPUT'!K78</f>
        <v>1</v>
      </c>
    </row>
    <row r="15" spans="1:8" ht="15" customHeight="1" x14ac:dyDescent="0.2">
      <c r="A15" s="108">
        <f t="shared" si="0"/>
        <v>9</v>
      </c>
      <c r="B15" s="132">
        <f>'[1]CONTOH-INPUT'!E79</f>
        <v>42</v>
      </c>
      <c r="C15" s="132" t="str">
        <f>'[1]CONTOH-INPUT'!F79</f>
        <v>4</v>
      </c>
      <c r="D15" s="132">
        <f>'[1]CONTOH-INPUT'!G79</f>
        <v>2</v>
      </c>
      <c r="E15" s="132">
        <f>'[1]CONTOH-INPUT'!H79</f>
        <v>3</v>
      </c>
      <c r="F15" s="132">
        <f>'[1]CONTOH-INPUT'!I79</f>
        <v>2</v>
      </c>
      <c r="G15" s="132">
        <f>'[1]CONTOH-INPUT'!J79</f>
        <v>1</v>
      </c>
      <c r="H15" s="133">
        <f>'[1]CONTOH-INPUT'!K79</f>
        <v>1</v>
      </c>
    </row>
    <row r="16" spans="1:8" ht="15" customHeight="1" x14ac:dyDescent="0.2">
      <c r="A16" s="108">
        <f t="shared" si="0"/>
        <v>10</v>
      </c>
      <c r="B16" s="132">
        <f>'[1]CONTOH-INPUT'!E80</f>
        <v>30</v>
      </c>
      <c r="C16" s="132" t="str">
        <f>'[1]CONTOH-INPUT'!F80</f>
        <v>3</v>
      </c>
      <c r="D16" s="132">
        <f>'[1]CONTOH-INPUT'!G80</f>
        <v>1</v>
      </c>
      <c r="E16" s="132">
        <f>'[1]CONTOH-INPUT'!H80</f>
        <v>3</v>
      </c>
      <c r="F16" s="132">
        <f>'[1]CONTOH-INPUT'!I80</f>
        <v>4</v>
      </c>
      <c r="G16" s="132">
        <f>'[1]CONTOH-INPUT'!J80</f>
        <v>1</v>
      </c>
      <c r="H16" s="133">
        <f>'[1]CONTOH-INPUT'!K80</f>
        <v>1</v>
      </c>
    </row>
    <row r="17" spans="1:8" ht="15" customHeight="1" x14ac:dyDescent="0.2">
      <c r="A17" s="108">
        <f t="shared" si="0"/>
        <v>11</v>
      </c>
      <c r="B17" s="132">
        <f>'[1]CONTOH-INPUT'!E81</f>
        <v>27</v>
      </c>
      <c r="C17" s="132" t="str">
        <f>'[1]CONTOH-INPUT'!F81</f>
        <v>2</v>
      </c>
      <c r="D17" s="132">
        <f>'[1]CONTOH-INPUT'!G81</f>
        <v>2</v>
      </c>
      <c r="E17" s="132">
        <f>'[1]CONTOH-INPUT'!H81</f>
        <v>3</v>
      </c>
      <c r="F17" s="132">
        <f>'[1]CONTOH-INPUT'!I81</f>
        <v>5</v>
      </c>
      <c r="G17" s="132">
        <f>'[1]CONTOH-INPUT'!J81</f>
        <v>1</v>
      </c>
      <c r="H17" s="133">
        <f>'[1]CONTOH-INPUT'!K81</f>
        <v>1</v>
      </c>
    </row>
    <row r="18" spans="1:8" ht="15" customHeight="1" x14ac:dyDescent="0.2">
      <c r="A18" s="108">
        <f t="shared" si="0"/>
        <v>12</v>
      </c>
      <c r="B18" s="132">
        <f>'[1]CONTOH-INPUT'!E82</f>
        <v>29</v>
      </c>
      <c r="C18" s="132" t="str">
        <f>'[1]CONTOH-INPUT'!F82</f>
        <v>2</v>
      </c>
      <c r="D18" s="132">
        <f>'[1]CONTOH-INPUT'!G82</f>
        <v>1</v>
      </c>
      <c r="E18" s="132">
        <f>'[1]CONTOH-INPUT'!H82</f>
        <v>2</v>
      </c>
      <c r="F18" s="132">
        <f>'[1]CONTOH-INPUT'!I82</f>
        <v>1</v>
      </c>
      <c r="G18" s="132">
        <f>'[1]CONTOH-INPUT'!J82</f>
        <v>1</v>
      </c>
      <c r="H18" s="133">
        <f>'[1]CONTOH-INPUT'!K82</f>
        <v>1</v>
      </c>
    </row>
    <row r="19" spans="1:8" ht="15" customHeight="1" x14ac:dyDescent="0.2">
      <c r="A19" s="108">
        <f t="shared" si="0"/>
        <v>13</v>
      </c>
      <c r="B19" s="132">
        <f>'[1]CONTOH-INPUT'!E83</f>
        <v>30</v>
      </c>
      <c r="C19" s="132" t="str">
        <f>'[1]CONTOH-INPUT'!F83</f>
        <v>3</v>
      </c>
      <c r="D19" s="132">
        <f>'[1]CONTOH-INPUT'!G83</f>
        <v>2</v>
      </c>
      <c r="E19" s="132">
        <f>'[1]CONTOH-INPUT'!H83</f>
        <v>3</v>
      </c>
      <c r="F19" s="132">
        <f>'[1]CONTOH-INPUT'!I83</f>
        <v>2</v>
      </c>
      <c r="G19" s="132">
        <f>'[1]CONTOH-INPUT'!J83</f>
        <v>1</v>
      </c>
      <c r="H19" s="133">
        <f>'[1]CONTOH-INPUT'!K83</f>
        <v>1</v>
      </c>
    </row>
    <row r="20" spans="1:8" ht="15" customHeight="1" x14ac:dyDescent="0.2">
      <c r="A20" s="108">
        <f t="shared" si="0"/>
        <v>14</v>
      </c>
      <c r="B20" s="132">
        <f>'[1]CONTOH-INPUT'!E84</f>
        <v>44</v>
      </c>
      <c r="C20" s="132" t="str">
        <f>'[1]CONTOH-INPUT'!F84</f>
        <v>4</v>
      </c>
      <c r="D20" s="132">
        <f>'[1]CONTOH-INPUT'!G84</f>
        <v>1</v>
      </c>
      <c r="E20" s="132">
        <f>'[1]CONTOH-INPUT'!H84</f>
        <v>3</v>
      </c>
      <c r="F20" s="132">
        <f>'[1]CONTOH-INPUT'!I84</f>
        <v>3</v>
      </c>
      <c r="G20" s="132">
        <f>'[1]CONTOH-INPUT'!J84</f>
        <v>1</v>
      </c>
      <c r="H20" s="133">
        <f>'[1]CONTOH-INPUT'!K84</f>
        <v>1</v>
      </c>
    </row>
    <row r="21" spans="1:8" ht="15" customHeight="1" x14ac:dyDescent="0.2">
      <c r="A21" s="108">
        <f t="shared" si="0"/>
        <v>15</v>
      </c>
      <c r="B21" s="132">
        <f>'[1]CONTOH-INPUT'!E85</f>
        <v>25</v>
      </c>
      <c r="C21" s="132" t="str">
        <f>'[1]CONTOH-INPUT'!F85</f>
        <v>2</v>
      </c>
      <c r="D21" s="132">
        <f>'[1]CONTOH-INPUT'!G85</f>
        <v>2</v>
      </c>
      <c r="E21" s="132">
        <f>'[1]CONTOH-INPUT'!H85</f>
        <v>2</v>
      </c>
      <c r="F21" s="132">
        <f>'[1]CONTOH-INPUT'!I85</f>
        <v>4</v>
      </c>
      <c r="G21" s="132">
        <f>'[1]CONTOH-INPUT'!J85</f>
        <v>1</v>
      </c>
      <c r="H21" s="133">
        <f>'[1]CONTOH-INPUT'!K85</f>
        <v>1</v>
      </c>
    </row>
    <row r="22" spans="1:8" ht="15" customHeight="1" x14ac:dyDescent="0.2">
      <c r="A22" s="108">
        <f t="shared" si="0"/>
        <v>16</v>
      </c>
      <c r="B22" s="132">
        <f>'[1]CONTOH-INPUT'!E86</f>
        <v>23</v>
      </c>
      <c r="C22" s="132" t="str">
        <f>'[1]CONTOH-INPUT'!F86</f>
        <v>2</v>
      </c>
      <c r="D22" s="132">
        <f>'[1]CONTOH-INPUT'!G86</f>
        <v>1</v>
      </c>
      <c r="E22" s="132">
        <f>'[1]CONTOH-INPUT'!H86</f>
        <v>2</v>
      </c>
      <c r="F22" s="132">
        <f>'[1]CONTOH-INPUT'!I86</f>
        <v>3</v>
      </c>
      <c r="G22" s="132">
        <f>'[1]CONTOH-INPUT'!J86</f>
        <v>1</v>
      </c>
      <c r="H22" s="133">
        <f>'[1]CONTOH-INPUT'!K86</f>
        <v>1</v>
      </c>
    </row>
    <row r="23" spans="1:8" ht="15" customHeight="1" x14ac:dyDescent="0.2">
      <c r="A23" s="108">
        <f t="shared" si="0"/>
        <v>17</v>
      </c>
      <c r="B23" s="132">
        <f>'[1]CONTOH-INPUT'!E87</f>
        <v>22</v>
      </c>
      <c r="C23" s="132" t="str">
        <f>'[1]CONTOH-INPUT'!F87</f>
        <v>2</v>
      </c>
      <c r="D23" s="132">
        <f>'[1]CONTOH-INPUT'!G87</f>
        <v>2</v>
      </c>
      <c r="E23" s="132">
        <f>'[1]CONTOH-INPUT'!H87</f>
        <v>4</v>
      </c>
      <c r="F23" s="132">
        <f>'[1]CONTOH-INPUT'!I87</f>
        <v>4</v>
      </c>
      <c r="G23" s="132">
        <f>'[1]CONTOH-INPUT'!J87</f>
        <v>1</v>
      </c>
      <c r="H23" s="133">
        <f>'[1]CONTOH-INPUT'!K87</f>
        <v>1</v>
      </c>
    </row>
    <row r="24" spans="1:8" ht="15" customHeight="1" x14ac:dyDescent="0.2">
      <c r="A24" s="108">
        <f t="shared" si="0"/>
        <v>18</v>
      </c>
      <c r="B24" s="132">
        <f>'[1]CONTOH-INPUT'!E88</f>
        <v>24</v>
      </c>
      <c r="C24" s="132" t="str">
        <f>'[1]CONTOH-INPUT'!F88</f>
        <v>2</v>
      </c>
      <c r="D24" s="132">
        <f>'[1]CONTOH-INPUT'!G88</f>
        <v>2</v>
      </c>
      <c r="E24" s="132">
        <f>'[1]CONTOH-INPUT'!H88</f>
        <v>4</v>
      </c>
      <c r="F24" s="132">
        <f>'[1]CONTOH-INPUT'!I88</f>
        <v>5</v>
      </c>
      <c r="G24" s="132">
        <f>'[1]CONTOH-INPUT'!J88</f>
        <v>1</v>
      </c>
      <c r="H24" s="133">
        <f>'[1]CONTOH-INPUT'!K88</f>
        <v>1</v>
      </c>
    </row>
    <row r="25" spans="1:8" ht="15" customHeight="1" x14ac:dyDescent="0.2">
      <c r="A25" s="108">
        <f t="shared" si="0"/>
        <v>19</v>
      </c>
      <c r="B25" s="132">
        <f>'[1]CONTOH-INPUT'!E89</f>
        <v>21</v>
      </c>
      <c r="C25" s="132" t="str">
        <f>'[1]CONTOH-INPUT'!F89</f>
        <v>2</v>
      </c>
      <c r="D25" s="132">
        <f>'[1]CONTOH-INPUT'!G89</f>
        <v>1</v>
      </c>
      <c r="E25" s="132">
        <f>'[1]CONTOH-INPUT'!H89</f>
        <v>4</v>
      </c>
      <c r="F25" s="132">
        <f>'[1]CONTOH-INPUT'!I89</f>
        <v>2</v>
      </c>
      <c r="G25" s="132">
        <f>'[1]CONTOH-INPUT'!J89</f>
        <v>1</v>
      </c>
      <c r="H25" s="133">
        <f>'[1]CONTOH-INPUT'!K89</f>
        <v>1</v>
      </c>
    </row>
    <row r="26" spans="1:8" ht="15" customHeight="1" x14ac:dyDescent="0.2">
      <c r="A26" s="108">
        <f t="shared" si="0"/>
        <v>20</v>
      </c>
      <c r="B26" s="132">
        <f>'[1]CONTOH-INPUT'!E90</f>
        <v>30</v>
      </c>
      <c r="C26" s="132" t="str">
        <f>'[1]CONTOH-INPUT'!F90</f>
        <v>3</v>
      </c>
      <c r="D26" s="132">
        <f>'[1]CONTOH-INPUT'!G90</f>
        <v>1</v>
      </c>
      <c r="E26" s="132">
        <f>'[1]CONTOH-INPUT'!H90</f>
        <v>3</v>
      </c>
      <c r="F26" s="132">
        <f>'[1]CONTOH-INPUT'!I90</f>
        <v>3</v>
      </c>
      <c r="G26" s="132">
        <f>'[1]CONTOH-INPUT'!J90</f>
        <v>1</v>
      </c>
      <c r="H26" s="133">
        <f>'[1]CONTOH-INPUT'!K90</f>
        <v>1</v>
      </c>
    </row>
    <row r="27" spans="1:8" ht="15" customHeight="1" x14ac:dyDescent="0.2">
      <c r="A27" s="108">
        <f t="shared" si="0"/>
        <v>21</v>
      </c>
      <c r="B27" s="132">
        <f>'[1]CONTOH-INPUT'!E91</f>
        <v>36</v>
      </c>
      <c r="C27" s="132" t="str">
        <f>'[1]CONTOH-INPUT'!F91</f>
        <v>3</v>
      </c>
      <c r="D27" s="132">
        <f>'[1]CONTOH-INPUT'!G91</f>
        <v>2</v>
      </c>
      <c r="E27" s="132">
        <f>'[1]CONTOH-INPUT'!H91</f>
        <v>2</v>
      </c>
      <c r="F27" s="132">
        <f>'[1]CONTOH-INPUT'!I91</f>
        <v>2</v>
      </c>
      <c r="G27" s="132">
        <f>'[1]CONTOH-INPUT'!J91</f>
        <v>1</v>
      </c>
      <c r="H27" s="133">
        <f>'[1]CONTOH-INPUT'!K91</f>
        <v>1</v>
      </c>
    </row>
    <row r="28" spans="1:8" ht="15" customHeight="1" x14ac:dyDescent="0.2">
      <c r="A28" s="108">
        <f t="shared" si="0"/>
        <v>22</v>
      </c>
      <c r="B28" s="132">
        <f>'[1]CONTOH-INPUT'!E92</f>
        <v>50</v>
      </c>
      <c r="C28" s="132" t="str">
        <f>'[1]CONTOH-INPUT'!F92</f>
        <v>5</v>
      </c>
      <c r="D28" s="132">
        <f>'[1]CONTOH-INPUT'!G92</f>
        <v>1</v>
      </c>
      <c r="E28" s="132">
        <f>'[1]CONTOH-INPUT'!H92</f>
        <v>3</v>
      </c>
      <c r="F28" s="132">
        <f>'[1]CONTOH-INPUT'!I92</f>
        <v>3</v>
      </c>
      <c r="G28" s="132">
        <f>'[1]CONTOH-INPUT'!J92</f>
        <v>1</v>
      </c>
      <c r="H28" s="133">
        <f>'[1]CONTOH-INPUT'!K92</f>
        <v>1</v>
      </c>
    </row>
    <row r="29" spans="1:8" ht="15" customHeight="1" x14ac:dyDescent="0.2">
      <c r="A29" s="108">
        <f t="shared" si="0"/>
        <v>23</v>
      </c>
      <c r="B29" s="132">
        <f>'[1]CONTOH-INPUT'!E93</f>
        <v>33</v>
      </c>
      <c r="C29" s="132" t="str">
        <f>'[1]CONTOH-INPUT'!F93</f>
        <v>3</v>
      </c>
      <c r="D29" s="132">
        <f>'[1]CONTOH-INPUT'!G93</f>
        <v>2</v>
      </c>
      <c r="E29" s="132">
        <f>'[1]CONTOH-INPUT'!H93</f>
        <v>2</v>
      </c>
      <c r="F29" s="132">
        <f>'[1]CONTOH-INPUT'!I93</f>
        <v>2</v>
      </c>
      <c r="G29" s="132">
        <f>'[1]CONTOH-INPUT'!J93</f>
        <v>1</v>
      </c>
      <c r="H29" s="133">
        <f>'[1]CONTOH-INPUT'!K93</f>
        <v>1</v>
      </c>
    </row>
    <row r="30" spans="1:8" ht="15" customHeight="1" x14ac:dyDescent="0.2">
      <c r="A30" s="108">
        <f t="shared" si="0"/>
        <v>24</v>
      </c>
      <c r="B30" s="132">
        <f>'[1]CONTOH-INPUT'!E94</f>
        <v>56</v>
      </c>
      <c r="C30" s="132" t="str">
        <f>'[1]CONTOH-INPUT'!F94</f>
        <v>5</v>
      </c>
      <c r="D30" s="132">
        <f>'[1]CONTOH-INPUT'!G94</f>
        <v>1</v>
      </c>
      <c r="E30" s="132">
        <f>'[1]CONTOH-INPUT'!H94</f>
        <v>3</v>
      </c>
      <c r="F30" s="132">
        <f>'[1]CONTOH-INPUT'!I94</f>
        <v>3</v>
      </c>
      <c r="G30" s="132">
        <f>'[1]CONTOH-INPUT'!J94</f>
        <v>1</v>
      </c>
      <c r="H30" s="133">
        <f>'[1]CONTOH-INPUT'!K94</f>
        <v>1</v>
      </c>
    </row>
    <row r="31" spans="1:8" ht="15" customHeight="1" x14ac:dyDescent="0.2">
      <c r="A31" s="108">
        <f t="shared" si="0"/>
        <v>25</v>
      </c>
      <c r="B31" s="132">
        <f>'[1]CONTOH-INPUT'!E95</f>
        <v>60</v>
      </c>
      <c r="C31" s="132" t="str">
        <f>'[1]CONTOH-INPUT'!F95</f>
        <v>5</v>
      </c>
      <c r="D31" s="132">
        <f>'[1]CONTOH-INPUT'!G95</f>
        <v>2</v>
      </c>
      <c r="E31" s="132">
        <f>'[1]CONTOH-INPUT'!H95</f>
        <v>2</v>
      </c>
      <c r="F31" s="132">
        <f>'[1]CONTOH-INPUT'!I95</f>
        <v>1</v>
      </c>
      <c r="G31" s="132">
        <f>'[1]CONTOH-INPUT'!J95</f>
        <v>1</v>
      </c>
      <c r="H31" s="133">
        <f>'[1]CONTOH-INPUT'!K95</f>
        <v>1</v>
      </c>
    </row>
    <row r="32" spans="1:8" ht="15" customHeight="1" x14ac:dyDescent="0.2">
      <c r="A32" s="108">
        <f t="shared" si="0"/>
        <v>26</v>
      </c>
      <c r="B32" s="132">
        <f>'[1]CONTOH-INPUT'!E96</f>
        <v>45</v>
      </c>
      <c r="C32" s="132" t="str">
        <f>'[1]CONTOH-INPUT'!F96</f>
        <v>4</v>
      </c>
      <c r="D32" s="132">
        <f>'[1]CONTOH-INPUT'!G96</f>
        <v>1</v>
      </c>
      <c r="E32" s="132">
        <f>'[1]CONTOH-INPUT'!H96</f>
        <v>4</v>
      </c>
      <c r="F32" s="132">
        <f>'[1]CONTOH-INPUT'!I96</f>
        <v>4</v>
      </c>
      <c r="G32" s="132">
        <f>'[1]CONTOH-INPUT'!J96</f>
        <v>1</v>
      </c>
      <c r="H32" s="133">
        <f>'[1]CONTOH-INPUT'!K96</f>
        <v>1</v>
      </c>
    </row>
    <row r="33" spans="1:8" ht="15" customHeight="1" x14ac:dyDescent="0.2">
      <c r="A33" s="108">
        <f t="shared" si="0"/>
        <v>27</v>
      </c>
      <c r="B33" s="132">
        <f>'[1]CONTOH-INPUT'!E97</f>
        <v>30</v>
      </c>
      <c r="C33" s="132" t="str">
        <f>'[1]CONTOH-INPUT'!F97</f>
        <v>3</v>
      </c>
      <c r="D33" s="132">
        <f>'[1]CONTOH-INPUT'!G97</f>
        <v>2</v>
      </c>
      <c r="E33" s="132">
        <f>'[1]CONTOH-INPUT'!H97</f>
        <v>5</v>
      </c>
      <c r="F33" s="132">
        <f>'[1]CONTOH-INPUT'!I97</f>
        <v>5</v>
      </c>
      <c r="G33" s="132">
        <f>'[1]CONTOH-INPUT'!J97</f>
        <v>1</v>
      </c>
      <c r="H33" s="133">
        <f>'[1]CONTOH-INPUT'!K97</f>
        <v>1</v>
      </c>
    </row>
    <row r="34" spans="1:8" ht="15" customHeight="1" x14ac:dyDescent="0.2">
      <c r="A34" s="108">
        <f t="shared" si="0"/>
        <v>28</v>
      </c>
      <c r="B34" s="132">
        <f>'[1]CONTOH-INPUT'!E98</f>
        <v>55</v>
      </c>
      <c r="C34" s="132" t="str">
        <f>'[1]CONTOH-INPUT'!F98</f>
        <v>5</v>
      </c>
      <c r="D34" s="132">
        <f>'[1]CONTOH-INPUT'!G98</f>
        <v>1</v>
      </c>
      <c r="E34" s="132">
        <f>'[1]CONTOH-INPUT'!H98</f>
        <v>2</v>
      </c>
      <c r="F34" s="132">
        <f>'[1]CONTOH-INPUT'!I98</f>
        <v>2</v>
      </c>
      <c r="G34" s="132">
        <f>'[1]CONTOH-INPUT'!J98</f>
        <v>1</v>
      </c>
      <c r="H34" s="133">
        <f>'[1]CONTOH-INPUT'!K98</f>
        <v>1</v>
      </c>
    </row>
    <row r="35" spans="1:8" ht="15" customHeight="1" x14ac:dyDescent="0.2">
      <c r="A35" s="108">
        <f t="shared" si="0"/>
        <v>29</v>
      </c>
      <c r="B35" s="132">
        <f>'[1]CONTOH-INPUT'!E99</f>
        <v>30</v>
      </c>
      <c r="C35" s="132" t="str">
        <f>'[1]CONTOH-INPUT'!F99</f>
        <v>3</v>
      </c>
      <c r="D35" s="132">
        <f>'[1]CONTOH-INPUT'!G99</f>
        <v>2</v>
      </c>
      <c r="E35" s="132">
        <f>'[1]CONTOH-INPUT'!H99</f>
        <v>2</v>
      </c>
      <c r="F35" s="132">
        <f>'[1]CONTOH-INPUT'!I99</f>
        <v>3</v>
      </c>
      <c r="G35" s="132">
        <f>'[1]CONTOH-INPUT'!J99</f>
        <v>1</v>
      </c>
      <c r="H35" s="133">
        <f>'[1]CONTOH-INPUT'!K99</f>
        <v>1</v>
      </c>
    </row>
    <row r="36" spans="1:8" ht="15" customHeight="1" x14ac:dyDescent="0.2">
      <c r="A36" s="108">
        <f t="shared" si="0"/>
        <v>30</v>
      </c>
      <c r="B36" s="132">
        <f>'[1]CONTOH-INPUT'!E100</f>
        <v>32</v>
      </c>
      <c r="C36" s="132" t="str">
        <f>'[1]CONTOH-INPUT'!F100</f>
        <v>3</v>
      </c>
      <c r="D36" s="132">
        <f>'[1]CONTOH-INPUT'!G100</f>
        <v>1</v>
      </c>
      <c r="E36" s="132">
        <f>'[1]CONTOH-INPUT'!H100</f>
        <v>2</v>
      </c>
      <c r="F36" s="132">
        <f>'[1]CONTOH-INPUT'!I100</f>
        <v>4</v>
      </c>
      <c r="G36" s="132">
        <f>'[1]CONTOH-INPUT'!J100</f>
        <v>1</v>
      </c>
      <c r="H36" s="133">
        <f>'[1]CONTOH-INPUT'!K100</f>
        <v>1</v>
      </c>
    </row>
    <row r="37" spans="1:8" ht="15" customHeight="1" x14ac:dyDescent="0.2">
      <c r="A37" s="108">
        <f t="shared" si="0"/>
        <v>31</v>
      </c>
      <c r="B37" s="132">
        <f>'[1]CONTOH-INPUT'!E101</f>
        <v>55</v>
      </c>
      <c r="C37" s="132" t="str">
        <f>'[1]CONTOH-INPUT'!F101</f>
        <v>5</v>
      </c>
      <c r="D37" s="132">
        <f>'[1]CONTOH-INPUT'!G101</f>
        <v>1</v>
      </c>
      <c r="E37" s="132">
        <f>'[1]CONTOH-INPUT'!H101</f>
        <v>3</v>
      </c>
      <c r="F37" s="132">
        <f>'[1]CONTOH-INPUT'!I101</f>
        <v>5</v>
      </c>
      <c r="G37" s="132">
        <f>'[1]CONTOH-INPUT'!J101</f>
        <v>1</v>
      </c>
      <c r="H37" s="133">
        <f>'[1]CONTOH-INPUT'!K101</f>
        <v>1</v>
      </c>
    </row>
    <row r="38" spans="1:8" ht="15" customHeight="1" x14ac:dyDescent="0.2">
      <c r="A38" s="108">
        <f t="shared" si="0"/>
        <v>32</v>
      </c>
      <c r="B38" s="132">
        <f>'[1]CONTOH-INPUT'!E102</f>
        <v>30</v>
      </c>
      <c r="C38" s="132" t="str">
        <f>'[1]CONTOH-INPUT'!F102</f>
        <v>3</v>
      </c>
      <c r="D38" s="132">
        <f>'[1]CONTOH-INPUT'!G102</f>
        <v>2</v>
      </c>
      <c r="E38" s="132">
        <f>'[1]CONTOH-INPUT'!H102</f>
        <v>3</v>
      </c>
      <c r="F38" s="132">
        <f>'[1]CONTOH-INPUT'!I102</f>
        <v>5</v>
      </c>
      <c r="G38" s="132">
        <f>'[1]CONTOH-INPUT'!J102</f>
        <v>1</v>
      </c>
      <c r="H38" s="133">
        <f>'[1]CONTOH-INPUT'!K102</f>
        <v>1</v>
      </c>
    </row>
    <row r="39" spans="1:8" ht="15" customHeight="1" x14ac:dyDescent="0.2">
      <c r="A39" s="108">
        <f t="shared" si="0"/>
        <v>33</v>
      </c>
      <c r="B39" s="132">
        <f>'[1]CONTOH-INPUT'!E103</f>
        <v>45</v>
      </c>
      <c r="C39" s="132" t="str">
        <f>'[1]CONTOH-INPUT'!F103</f>
        <v>4</v>
      </c>
      <c r="D39" s="132">
        <f>'[1]CONTOH-INPUT'!G103</f>
        <v>2</v>
      </c>
      <c r="E39" s="132">
        <f>'[1]CONTOH-INPUT'!H103</f>
        <v>3</v>
      </c>
      <c r="F39" s="132">
        <f>'[1]CONTOH-INPUT'!I103</f>
        <v>5</v>
      </c>
      <c r="G39" s="132">
        <f>'[1]CONTOH-INPUT'!J103</f>
        <v>1</v>
      </c>
      <c r="H39" s="133">
        <f>'[1]CONTOH-INPUT'!K103</f>
        <v>1</v>
      </c>
    </row>
    <row r="40" spans="1:8" ht="15" customHeight="1" x14ac:dyDescent="0.2">
      <c r="A40" s="108">
        <f t="shared" si="0"/>
        <v>34</v>
      </c>
      <c r="B40" s="132">
        <f>'[1]CONTOH-INPUT'!E104</f>
        <v>30</v>
      </c>
      <c r="C40" s="132" t="str">
        <f>'[1]CONTOH-INPUT'!F104</f>
        <v>3</v>
      </c>
      <c r="D40" s="132">
        <f>'[1]CONTOH-INPUT'!G104</f>
        <v>1</v>
      </c>
      <c r="E40" s="132">
        <f>'[1]CONTOH-INPUT'!H104</f>
        <v>1</v>
      </c>
      <c r="F40" s="132">
        <f>'[1]CONTOH-INPUT'!I104</f>
        <v>3</v>
      </c>
      <c r="G40" s="132">
        <f>'[1]CONTOH-INPUT'!J104</f>
        <v>1</v>
      </c>
      <c r="H40" s="133">
        <f>'[1]CONTOH-INPUT'!K104</f>
        <v>1</v>
      </c>
    </row>
    <row r="41" spans="1:8" ht="15" customHeight="1" x14ac:dyDescent="0.2">
      <c r="A41" s="108">
        <f t="shared" si="0"/>
        <v>35</v>
      </c>
      <c r="B41" s="132">
        <f>'[1]CONTOH-INPUT'!E105</f>
        <v>31</v>
      </c>
      <c r="C41" s="132" t="str">
        <f>'[1]CONTOH-INPUT'!F105</f>
        <v>3</v>
      </c>
      <c r="D41" s="132">
        <f>'[1]CONTOH-INPUT'!G105</f>
        <v>1</v>
      </c>
      <c r="E41" s="132">
        <f>'[1]CONTOH-INPUT'!H105</f>
        <v>1</v>
      </c>
      <c r="F41" s="132">
        <f>'[1]CONTOH-INPUT'!I105</f>
        <v>4</v>
      </c>
      <c r="G41" s="132">
        <f>'[1]CONTOH-INPUT'!J105</f>
        <v>1</v>
      </c>
      <c r="H41" s="133">
        <f>'[1]CONTOH-INPUT'!K105</f>
        <v>1</v>
      </c>
    </row>
    <row r="42" spans="1:8" ht="15" customHeight="1" x14ac:dyDescent="0.2">
      <c r="A42" s="108">
        <f t="shared" si="0"/>
        <v>36</v>
      </c>
      <c r="B42" s="132">
        <f>'[1]CONTOH-INPUT'!E106</f>
        <v>25</v>
      </c>
      <c r="C42" s="132" t="str">
        <f>'[1]CONTOH-INPUT'!F106</f>
        <v>2</v>
      </c>
      <c r="D42" s="132">
        <f>'[1]CONTOH-INPUT'!G106</f>
        <v>2</v>
      </c>
      <c r="E42" s="132">
        <f>'[1]CONTOH-INPUT'!H106</f>
        <v>3</v>
      </c>
      <c r="F42" s="132">
        <f>'[1]CONTOH-INPUT'!I106</f>
        <v>3</v>
      </c>
      <c r="G42" s="132">
        <f>'[1]CONTOH-INPUT'!J106</f>
        <v>1</v>
      </c>
      <c r="H42" s="133">
        <f>'[1]CONTOH-INPUT'!K106</f>
        <v>1</v>
      </c>
    </row>
    <row r="43" spans="1:8" ht="15" customHeight="1" x14ac:dyDescent="0.2">
      <c r="A43" s="108">
        <f t="shared" si="0"/>
        <v>37</v>
      </c>
      <c r="B43" s="132">
        <f>'[1]CONTOH-INPUT'!E107</f>
        <v>20</v>
      </c>
      <c r="C43" s="132" t="str">
        <f>'[1]CONTOH-INPUT'!F107</f>
        <v>2</v>
      </c>
      <c r="D43" s="132">
        <f>'[1]CONTOH-INPUT'!G107</f>
        <v>1</v>
      </c>
      <c r="E43" s="132">
        <f>'[1]CONTOH-INPUT'!H107</f>
        <v>3</v>
      </c>
      <c r="F43" s="132">
        <f>'[1]CONTOH-INPUT'!I107</f>
        <v>4</v>
      </c>
      <c r="G43" s="132">
        <f>'[1]CONTOH-INPUT'!J107</f>
        <v>1</v>
      </c>
      <c r="H43" s="133">
        <f>'[1]CONTOH-INPUT'!K107</f>
        <v>1</v>
      </c>
    </row>
    <row r="44" spans="1:8" ht="15" customHeight="1" x14ac:dyDescent="0.2">
      <c r="A44" s="108">
        <f t="shared" si="0"/>
        <v>38</v>
      </c>
      <c r="B44" s="132">
        <f>'[1]CONTOH-INPUT'!E108</f>
        <v>19</v>
      </c>
      <c r="C44" s="132" t="str">
        <f>'[1]CONTOH-INPUT'!F108</f>
        <v>1</v>
      </c>
      <c r="D44" s="132">
        <f>'[1]CONTOH-INPUT'!G108</f>
        <v>2</v>
      </c>
      <c r="E44" s="132">
        <f>'[1]CONTOH-INPUT'!H108</f>
        <v>3</v>
      </c>
      <c r="F44" s="132">
        <f>'[1]CONTOH-INPUT'!I108</f>
        <v>4</v>
      </c>
      <c r="G44" s="132">
        <f>'[1]CONTOH-INPUT'!J108</f>
        <v>1</v>
      </c>
      <c r="H44" s="133">
        <f>'[1]CONTOH-INPUT'!K108</f>
        <v>1</v>
      </c>
    </row>
    <row r="45" spans="1:8" ht="15" customHeight="1" x14ac:dyDescent="0.2">
      <c r="A45" s="108">
        <f t="shared" si="0"/>
        <v>39</v>
      </c>
      <c r="B45" s="132">
        <f>'[1]CONTOH-INPUT'!E109</f>
        <v>18</v>
      </c>
      <c r="C45" s="132" t="str">
        <f>'[1]CONTOH-INPUT'!F109</f>
        <v>1</v>
      </c>
      <c r="D45" s="132">
        <f>'[1]CONTOH-INPUT'!G109</f>
        <v>1</v>
      </c>
      <c r="E45" s="132">
        <f>'[1]CONTOH-INPUT'!H109</f>
        <v>3</v>
      </c>
      <c r="F45" s="132">
        <f>'[1]CONTOH-INPUT'!I109</f>
        <v>4</v>
      </c>
      <c r="G45" s="132">
        <f>'[1]CONTOH-INPUT'!J109</f>
        <v>1</v>
      </c>
      <c r="H45" s="133">
        <f>'[1]CONTOH-INPUT'!K109</f>
        <v>1</v>
      </c>
    </row>
    <row r="46" spans="1:8" ht="15" customHeight="1" x14ac:dyDescent="0.2">
      <c r="A46" s="108">
        <f t="shared" si="0"/>
        <v>40</v>
      </c>
      <c r="B46" s="132">
        <f>'[1]CONTOH-INPUT'!E110</f>
        <v>35</v>
      </c>
      <c r="C46" s="132" t="str">
        <f>'[1]CONTOH-INPUT'!F110</f>
        <v>3</v>
      </c>
      <c r="D46" s="132">
        <f>'[1]CONTOH-INPUT'!G110</f>
        <v>2</v>
      </c>
      <c r="E46" s="132">
        <f>'[1]CONTOH-INPUT'!H110</f>
        <v>2</v>
      </c>
      <c r="F46" s="132">
        <f>'[1]CONTOH-INPUT'!I110</f>
        <v>4</v>
      </c>
      <c r="G46" s="132">
        <f>'[1]CONTOH-INPUT'!J110</f>
        <v>1</v>
      </c>
      <c r="H46" s="133">
        <f>'[1]CONTOH-INPUT'!K110</f>
        <v>1</v>
      </c>
    </row>
    <row r="47" spans="1:8" ht="15" customHeight="1" x14ac:dyDescent="0.2">
      <c r="A47" s="108">
        <f t="shared" si="0"/>
        <v>41</v>
      </c>
      <c r="B47" s="132">
        <f>'[1]CONTOH-INPUT'!E111</f>
        <v>21</v>
      </c>
      <c r="C47" s="132" t="str">
        <f>'[1]CONTOH-INPUT'!F111</f>
        <v>2</v>
      </c>
      <c r="D47" s="132">
        <f>'[1]CONTOH-INPUT'!G111</f>
        <v>1</v>
      </c>
      <c r="E47" s="132">
        <f>'[1]CONTOH-INPUT'!H111</f>
        <v>4</v>
      </c>
      <c r="F47" s="132">
        <f>'[1]CONTOH-INPUT'!I111</f>
        <v>2</v>
      </c>
      <c r="G47" s="132">
        <f>'[1]CONTOH-INPUT'!J111</f>
        <v>1</v>
      </c>
      <c r="H47" s="133">
        <f>'[1]CONTOH-INPUT'!K111</f>
        <v>1</v>
      </c>
    </row>
    <row r="48" spans="1:8" ht="15" customHeight="1" x14ac:dyDescent="0.2">
      <c r="A48" s="108">
        <f t="shared" si="0"/>
        <v>42</v>
      </c>
      <c r="B48" s="132">
        <f>'[1]CONTOH-INPUT'!E112</f>
        <v>45</v>
      </c>
      <c r="C48" s="132" t="str">
        <f>'[1]CONTOH-INPUT'!F112</f>
        <v>4</v>
      </c>
      <c r="D48" s="132">
        <f>'[1]CONTOH-INPUT'!G112</f>
        <v>2</v>
      </c>
      <c r="E48" s="132">
        <f>'[1]CONTOH-INPUT'!H112</f>
        <v>3</v>
      </c>
      <c r="F48" s="132">
        <f>'[1]CONTOH-INPUT'!I112</f>
        <v>2</v>
      </c>
      <c r="G48" s="132">
        <f>'[1]CONTOH-INPUT'!J112</f>
        <v>1</v>
      </c>
      <c r="H48" s="133">
        <f>'[1]CONTOH-INPUT'!K112</f>
        <v>1</v>
      </c>
    </row>
    <row r="49" spans="1:8" ht="15" customHeight="1" x14ac:dyDescent="0.2">
      <c r="A49" s="108">
        <f t="shared" si="0"/>
        <v>43</v>
      </c>
      <c r="B49" s="132">
        <f>'[1]CONTOH-INPUT'!E113</f>
        <v>34</v>
      </c>
      <c r="C49" s="132" t="str">
        <f>'[1]CONTOH-INPUT'!F113</f>
        <v>3</v>
      </c>
      <c r="D49" s="132">
        <f>'[1]CONTOH-INPUT'!G113</f>
        <v>1</v>
      </c>
      <c r="E49" s="132">
        <f>'[1]CONTOH-INPUT'!H113</f>
        <v>3</v>
      </c>
      <c r="F49" s="132">
        <f>'[1]CONTOH-INPUT'!I113</f>
        <v>2</v>
      </c>
      <c r="G49" s="132">
        <f>'[1]CONTOH-INPUT'!J113</f>
        <v>1</v>
      </c>
      <c r="H49" s="133">
        <f>'[1]CONTOH-INPUT'!K113</f>
        <v>1</v>
      </c>
    </row>
    <row r="50" spans="1:8" ht="15" customHeight="1" x14ac:dyDescent="0.2">
      <c r="A50" s="108">
        <f t="shared" si="0"/>
        <v>44</v>
      </c>
      <c r="B50" s="132">
        <f>'[1]CONTOH-INPUT'!E114</f>
        <v>21</v>
      </c>
      <c r="C50" s="132" t="str">
        <f>'[1]CONTOH-INPUT'!F114</f>
        <v>2</v>
      </c>
      <c r="D50" s="132">
        <f>'[1]CONTOH-INPUT'!G114</f>
        <v>2</v>
      </c>
      <c r="E50" s="132">
        <f>'[1]CONTOH-INPUT'!H114</f>
        <v>2</v>
      </c>
      <c r="F50" s="132">
        <f>'[1]CONTOH-INPUT'!I114</f>
        <v>5</v>
      </c>
      <c r="G50" s="132">
        <f>'[1]CONTOH-INPUT'!J114</f>
        <v>1</v>
      </c>
      <c r="H50" s="133">
        <f>'[1]CONTOH-INPUT'!K114</f>
        <v>1</v>
      </c>
    </row>
    <row r="51" spans="1:8" ht="15" customHeight="1" x14ac:dyDescent="0.2">
      <c r="A51" s="108">
        <f t="shared" si="0"/>
        <v>45</v>
      </c>
      <c r="B51" s="132">
        <f>'[1]CONTOH-INPUT'!E115</f>
        <v>20</v>
      </c>
      <c r="C51" s="132" t="str">
        <f>'[1]CONTOH-INPUT'!F115</f>
        <v>2</v>
      </c>
      <c r="D51" s="132">
        <f>'[1]CONTOH-INPUT'!G115</f>
        <v>1</v>
      </c>
      <c r="E51" s="132">
        <f>'[1]CONTOH-INPUT'!H115</f>
        <v>2</v>
      </c>
      <c r="F51" s="132">
        <f>'[1]CONTOH-INPUT'!I115</f>
        <v>5</v>
      </c>
      <c r="G51" s="132">
        <f>'[1]CONTOH-INPUT'!J115</f>
        <v>1</v>
      </c>
      <c r="H51" s="133">
        <f>'[1]CONTOH-INPUT'!K115</f>
        <v>1</v>
      </c>
    </row>
    <row r="52" spans="1:8" ht="15" customHeight="1" x14ac:dyDescent="0.2">
      <c r="A52" s="125"/>
      <c r="B52" s="128"/>
      <c r="C52" s="128"/>
      <c r="D52" s="128"/>
      <c r="E52" s="128"/>
      <c r="F52" s="128"/>
      <c r="G52" s="128"/>
      <c r="H52" s="129"/>
    </row>
    <row r="53" spans="1:8" ht="15" customHeight="1" x14ac:dyDescent="0.2">
      <c r="A53" s="25"/>
      <c r="B53" s="130"/>
      <c r="C53" s="130"/>
      <c r="D53" s="130"/>
      <c r="E53" s="130"/>
      <c r="F53" s="130"/>
      <c r="G53" s="130"/>
      <c r="H53" s="131"/>
    </row>
    <row r="54" spans="1:8" ht="15" customHeight="1" x14ac:dyDescent="0.2">
      <c r="A54" s="25"/>
      <c r="B54" s="130"/>
      <c r="C54" s="130"/>
      <c r="D54" s="130"/>
      <c r="E54" s="130"/>
      <c r="F54" s="130"/>
      <c r="G54" s="130"/>
      <c r="H54" s="131"/>
    </row>
    <row r="55" spans="1:8" ht="15" customHeight="1" x14ac:dyDescent="0.2">
      <c r="A55" s="25"/>
      <c r="B55" s="130"/>
      <c r="C55" s="130"/>
      <c r="D55" s="130"/>
      <c r="E55" s="130"/>
      <c r="F55" s="130"/>
      <c r="G55" s="130"/>
      <c r="H55" s="131"/>
    </row>
    <row r="56" spans="1:8" ht="15" customHeight="1" x14ac:dyDescent="0.2">
      <c r="A56" s="25"/>
      <c r="B56" s="130"/>
      <c r="C56" s="130"/>
      <c r="D56" s="130"/>
      <c r="E56" s="130"/>
      <c r="F56" s="130"/>
      <c r="G56" s="130"/>
      <c r="H56" s="131"/>
    </row>
    <row r="57" spans="1:8" ht="15" customHeight="1" x14ac:dyDescent="0.2">
      <c r="A57" s="25"/>
      <c r="B57" s="130"/>
      <c r="C57" s="130"/>
      <c r="D57" s="130"/>
      <c r="E57" s="130"/>
      <c r="F57" s="130"/>
      <c r="G57" s="130"/>
      <c r="H57" s="131"/>
    </row>
    <row r="58" spans="1:8" ht="15" customHeight="1" x14ac:dyDescent="0.2">
      <c r="A58" s="25"/>
      <c r="B58" s="130"/>
      <c r="C58" s="130"/>
      <c r="D58" s="130"/>
      <c r="E58" s="130"/>
      <c r="F58" s="130"/>
      <c r="G58" s="130"/>
      <c r="H58" s="131"/>
    </row>
    <row r="59" spans="1:8" ht="15" customHeight="1" x14ac:dyDescent="0.2">
      <c r="A59" s="115">
        <f>A51+1</f>
        <v>46</v>
      </c>
      <c r="B59" s="134">
        <f>'[1]CONTOH-INPUT'!E116</f>
        <v>19</v>
      </c>
      <c r="C59" s="134" t="str">
        <f>'[1]CONTOH-INPUT'!F116</f>
        <v>1</v>
      </c>
      <c r="D59" s="134">
        <f>'[1]CONTOH-INPUT'!G116</f>
        <v>1</v>
      </c>
      <c r="E59" s="134">
        <f>'[1]CONTOH-INPUT'!H116</f>
        <v>1</v>
      </c>
      <c r="F59" s="134">
        <f>'[1]CONTOH-INPUT'!I116</f>
        <v>4</v>
      </c>
      <c r="G59" s="134">
        <f>'[1]CONTOH-INPUT'!J116</f>
        <v>1</v>
      </c>
      <c r="H59" s="135">
        <f>'[1]CONTOH-INPUT'!K116</f>
        <v>1</v>
      </c>
    </row>
    <row r="60" spans="1:8" ht="15" customHeight="1" x14ac:dyDescent="0.2">
      <c r="A60" s="108">
        <f t="shared" si="0"/>
        <v>47</v>
      </c>
      <c r="B60" s="132">
        <f>'[1]CONTOH-INPUT'!E117</f>
        <v>36</v>
      </c>
      <c r="C60" s="132" t="str">
        <f>'[1]CONTOH-INPUT'!F117</f>
        <v>3</v>
      </c>
      <c r="D60" s="132">
        <f>'[1]CONTOH-INPUT'!G117</f>
        <v>2</v>
      </c>
      <c r="E60" s="132">
        <f>'[1]CONTOH-INPUT'!H117</f>
        <v>4</v>
      </c>
      <c r="F60" s="132">
        <f>'[1]CONTOH-INPUT'!I117</f>
        <v>1</v>
      </c>
      <c r="G60" s="132">
        <f>'[1]CONTOH-INPUT'!J117</f>
        <v>1</v>
      </c>
      <c r="H60" s="133">
        <f>'[1]CONTOH-INPUT'!K117</f>
        <v>1</v>
      </c>
    </row>
    <row r="61" spans="1:8" ht="15" customHeight="1" x14ac:dyDescent="0.2">
      <c r="A61" s="108">
        <f t="shared" si="0"/>
        <v>48</v>
      </c>
      <c r="B61" s="132">
        <f>'[1]CONTOH-INPUT'!E118</f>
        <v>55</v>
      </c>
      <c r="C61" s="132" t="str">
        <f>'[1]CONTOH-INPUT'!F118</f>
        <v>5</v>
      </c>
      <c r="D61" s="132">
        <f>'[1]CONTOH-INPUT'!G118</f>
        <v>2</v>
      </c>
      <c r="E61" s="132">
        <f>'[1]CONTOH-INPUT'!H118</f>
        <v>3</v>
      </c>
      <c r="F61" s="132">
        <f>'[1]CONTOH-INPUT'!I118</f>
        <v>3</v>
      </c>
      <c r="G61" s="132">
        <f>'[1]CONTOH-INPUT'!J118</f>
        <v>1</v>
      </c>
      <c r="H61" s="133">
        <f>'[1]CONTOH-INPUT'!K118</f>
        <v>1</v>
      </c>
    </row>
    <row r="62" spans="1:8" ht="15" customHeight="1" x14ac:dyDescent="0.2">
      <c r="A62" s="108">
        <f t="shared" si="0"/>
        <v>49</v>
      </c>
      <c r="B62" s="132">
        <f>'[1]CONTOH-INPUT'!E119</f>
        <v>30</v>
      </c>
      <c r="C62" s="132" t="str">
        <f>'[1]CONTOH-INPUT'!F119</f>
        <v>3</v>
      </c>
      <c r="D62" s="132">
        <f>'[1]CONTOH-INPUT'!G119</f>
        <v>1</v>
      </c>
      <c r="E62" s="132">
        <f>'[1]CONTOH-INPUT'!H119</f>
        <v>5</v>
      </c>
      <c r="F62" s="132">
        <f>'[1]CONTOH-INPUT'!I119</f>
        <v>2</v>
      </c>
      <c r="G62" s="132">
        <f>'[1]CONTOH-INPUT'!J119</f>
        <v>1</v>
      </c>
      <c r="H62" s="133">
        <f>'[1]CONTOH-INPUT'!K119</f>
        <v>1</v>
      </c>
    </row>
    <row r="63" spans="1:8" ht="15" customHeight="1" x14ac:dyDescent="0.2">
      <c r="A63" s="108">
        <f t="shared" si="0"/>
        <v>50</v>
      </c>
      <c r="B63" s="132">
        <f>'[1]CONTOH-INPUT'!E120</f>
        <v>21</v>
      </c>
      <c r="C63" s="132" t="str">
        <f>'[1]CONTOH-INPUT'!F120</f>
        <v>2</v>
      </c>
      <c r="D63" s="132">
        <f>'[1]CONTOH-INPUT'!G120</f>
        <v>2</v>
      </c>
      <c r="E63" s="132">
        <f>'[1]CONTOH-INPUT'!H120</f>
        <v>3</v>
      </c>
      <c r="F63" s="132">
        <f>'[1]CONTOH-INPUT'!I120</f>
        <v>3</v>
      </c>
      <c r="G63" s="132">
        <f>'[1]CONTOH-INPUT'!J120</f>
        <v>1</v>
      </c>
      <c r="H63" s="133">
        <f>'[1]CONTOH-INPUT'!K120</f>
        <v>1</v>
      </c>
    </row>
    <row r="64" spans="1:8" ht="15" customHeight="1" x14ac:dyDescent="0.2">
      <c r="A64" s="108">
        <f t="shared" si="0"/>
        <v>51</v>
      </c>
      <c r="B64" s="132">
        <f>'[1]CONTOH-INPUT'!E121</f>
        <v>45</v>
      </c>
      <c r="C64" s="132" t="str">
        <f>'[1]CONTOH-INPUT'!F121</f>
        <v>4</v>
      </c>
      <c r="D64" s="132">
        <f>'[1]CONTOH-INPUT'!G121</f>
        <v>1</v>
      </c>
      <c r="E64" s="132">
        <f>'[1]CONTOH-INPUT'!H121</f>
        <v>3</v>
      </c>
      <c r="F64" s="132">
        <f>'[1]CONTOH-INPUT'!I121</f>
        <v>3</v>
      </c>
      <c r="G64" s="132">
        <f>'[1]CONTOH-INPUT'!J121</f>
        <v>1</v>
      </c>
      <c r="H64" s="133">
        <f>'[1]CONTOH-INPUT'!K121</f>
        <v>1</v>
      </c>
    </row>
    <row r="65" spans="1:8" ht="15" customHeight="1" x14ac:dyDescent="0.2">
      <c r="A65" s="108">
        <f t="shared" si="0"/>
        <v>52</v>
      </c>
      <c r="B65" s="132">
        <f>'[1]CONTOH-INPUT'!E122</f>
        <v>30</v>
      </c>
      <c r="C65" s="132" t="str">
        <f>'[1]CONTOH-INPUT'!F122</f>
        <v>3</v>
      </c>
      <c r="D65" s="132">
        <f>'[1]CONTOH-INPUT'!G122</f>
        <v>2</v>
      </c>
      <c r="E65" s="132">
        <f>'[1]CONTOH-INPUT'!H122</f>
        <v>2</v>
      </c>
      <c r="F65" s="132">
        <f>'[1]CONTOH-INPUT'!I122</f>
        <v>5</v>
      </c>
      <c r="G65" s="132">
        <f>'[1]CONTOH-INPUT'!J122</f>
        <v>1</v>
      </c>
      <c r="H65" s="133">
        <f>'[1]CONTOH-INPUT'!K122</f>
        <v>1</v>
      </c>
    </row>
    <row r="66" spans="1:8" ht="15" customHeight="1" x14ac:dyDescent="0.2">
      <c r="A66" s="108">
        <f t="shared" si="0"/>
        <v>53</v>
      </c>
      <c r="B66" s="132">
        <f>'[1]CONTOH-INPUT'!E123</f>
        <v>45</v>
      </c>
      <c r="C66" s="132" t="str">
        <f>'[1]CONTOH-INPUT'!F123</f>
        <v>4</v>
      </c>
      <c r="D66" s="132">
        <f>'[1]CONTOH-INPUT'!G123</f>
        <v>1</v>
      </c>
      <c r="E66" s="132">
        <f>'[1]CONTOH-INPUT'!H123</f>
        <v>2</v>
      </c>
      <c r="F66" s="132">
        <f>'[1]CONTOH-INPUT'!I123</f>
        <v>5</v>
      </c>
      <c r="G66" s="132">
        <f>'[1]CONTOH-INPUT'!J123</f>
        <v>1</v>
      </c>
      <c r="H66" s="133">
        <f>'[1]CONTOH-INPUT'!K123</f>
        <v>1</v>
      </c>
    </row>
    <row r="67" spans="1:8" ht="15" customHeight="1" x14ac:dyDescent="0.2">
      <c r="A67" s="108">
        <f t="shared" si="0"/>
        <v>54</v>
      </c>
      <c r="B67" s="132">
        <f>'[1]CONTOH-INPUT'!E124</f>
        <v>69</v>
      </c>
      <c r="C67" s="132" t="str">
        <f>'[1]CONTOH-INPUT'!F124</f>
        <v>5</v>
      </c>
      <c r="D67" s="132">
        <f>'[1]CONTOH-INPUT'!G124</f>
        <v>2</v>
      </c>
      <c r="E67" s="132">
        <f>'[1]CONTOH-INPUT'!H124</f>
        <v>1</v>
      </c>
      <c r="F67" s="132">
        <f>'[1]CONTOH-INPUT'!I124</f>
        <v>5</v>
      </c>
      <c r="G67" s="132">
        <f>'[1]CONTOH-INPUT'!J124</f>
        <v>1</v>
      </c>
      <c r="H67" s="133">
        <f>'[1]CONTOH-INPUT'!K124</f>
        <v>1</v>
      </c>
    </row>
    <row r="68" spans="1:8" ht="15" customHeight="1" x14ac:dyDescent="0.2">
      <c r="A68" s="108">
        <f t="shared" si="0"/>
        <v>55</v>
      </c>
      <c r="B68" s="132">
        <f>'[1]CONTOH-INPUT'!E125</f>
        <v>36</v>
      </c>
      <c r="C68" s="132" t="str">
        <f>'[1]CONTOH-INPUT'!F125</f>
        <v>3</v>
      </c>
      <c r="D68" s="132">
        <f>'[1]CONTOH-INPUT'!G125</f>
        <v>2</v>
      </c>
      <c r="E68" s="132">
        <f>'[1]CONTOH-INPUT'!H125</f>
        <v>3</v>
      </c>
      <c r="F68" s="132">
        <f>'[1]CONTOH-INPUT'!I125</f>
        <v>3</v>
      </c>
      <c r="G68" s="132">
        <f>'[1]CONTOH-INPUT'!J125</f>
        <v>1</v>
      </c>
      <c r="H68" s="133">
        <f>'[1]CONTOH-INPUT'!K125</f>
        <v>1</v>
      </c>
    </row>
    <row r="69" spans="1:8" ht="15" customHeight="1" x14ac:dyDescent="0.2">
      <c r="A69" s="108">
        <f t="shared" si="0"/>
        <v>56</v>
      </c>
      <c r="B69" s="132">
        <f>'[1]CONTOH-INPUT'!E126</f>
        <v>50</v>
      </c>
      <c r="C69" s="132" t="str">
        <f>'[1]CONTOH-INPUT'!F126</f>
        <v>5</v>
      </c>
      <c r="D69" s="132">
        <f>'[1]CONTOH-INPUT'!G126</f>
        <v>2</v>
      </c>
      <c r="E69" s="132">
        <f>'[1]CONTOH-INPUT'!H126</f>
        <v>3</v>
      </c>
      <c r="F69" s="132">
        <f>'[1]CONTOH-INPUT'!I126</f>
        <v>5</v>
      </c>
      <c r="G69" s="132">
        <f>'[1]CONTOH-INPUT'!J126</f>
        <v>1</v>
      </c>
      <c r="H69" s="133">
        <f>'[1]CONTOH-INPUT'!K126</f>
        <v>1</v>
      </c>
    </row>
    <row r="70" spans="1:8" ht="15" customHeight="1" x14ac:dyDescent="0.2">
      <c r="A70" s="108">
        <f t="shared" si="0"/>
        <v>57</v>
      </c>
      <c r="B70" s="132">
        <f>'[1]CONTOH-INPUT'!E127</f>
        <v>25</v>
      </c>
      <c r="C70" s="132" t="str">
        <f>'[1]CONTOH-INPUT'!F127</f>
        <v>2</v>
      </c>
      <c r="D70" s="132">
        <f>'[1]CONTOH-INPUT'!G127</f>
        <v>1</v>
      </c>
      <c r="E70" s="132">
        <f>'[1]CONTOH-INPUT'!H127</f>
        <v>3</v>
      </c>
      <c r="F70" s="132">
        <f>'[1]CONTOH-INPUT'!I127</f>
        <v>1</v>
      </c>
      <c r="G70" s="132">
        <f>'[1]CONTOH-INPUT'!J127</f>
        <v>1</v>
      </c>
      <c r="H70" s="133">
        <f>'[1]CONTOH-INPUT'!K127</f>
        <v>1</v>
      </c>
    </row>
    <row r="71" spans="1:8" ht="15" customHeight="1" x14ac:dyDescent="0.2">
      <c r="A71" s="108">
        <f t="shared" si="0"/>
        <v>58</v>
      </c>
      <c r="B71" s="132">
        <f>'[1]CONTOH-INPUT'!E128</f>
        <v>46</v>
      </c>
      <c r="C71" s="132" t="str">
        <f>'[1]CONTOH-INPUT'!F128</f>
        <v>4</v>
      </c>
      <c r="D71" s="132">
        <f>'[1]CONTOH-INPUT'!G128</f>
        <v>1</v>
      </c>
      <c r="E71" s="132">
        <f>'[1]CONTOH-INPUT'!H128</f>
        <v>4</v>
      </c>
      <c r="F71" s="132">
        <f>'[1]CONTOH-INPUT'!I128</f>
        <v>1</v>
      </c>
      <c r="G71" s="132">
        <f>'[1]CONTOH-INPUT'!J128</f>
        <v>1</v>
      </c>
      <c r="H71" s="133">
        <f>'[1]CONTOH-INPUT'!K128</f>
        <v>1</v>
      </c>
    </row>
    <row r="72" spans="1:8" ht="15" customHeight="1" x14ac:dyDescent="0.2">
      <c r="A72" s="108">
        <f t="shared" si="0"/>
        <v>59</v>
      </c>
      <c r="B72" s="132">
        <f>'[1]CONTOH-INPUT'!E129</f>
        <v>26</v>
      </c>
      <c r="C72" s="132" t="str">
        <f>'[1]CONTOH-INPUT'!F129</f>
        <v>2</v>
      </c>
      <c r="D72" s="132">
        <f>'[1]CONTOH-INPUT'!G129</f>
        <v>1</v>
      </c>
      <c r="E72" s="132">
        <f>'[1]CONTOH-INPUT'!H129</f>
        <v>4</v>
      </c>
      <c r="F72" s="132">
        <f>'[1]CONTOH-INPUT'!I129</f>
        <v>1</v>
      </c>
      <c r="G72" s="132">
        <f>'[1]CONTOH-INPUT'!J129</f>
        <v>1</v>
      </c>
      <c r="H72" s="133">
        <f>'[1]CONTOH-INPUT'!K129</f>
        <v>1</v>
      </c>
    </row>
    <row r="73" spans="1:8" ht="15" customHeight="1" x14ac:dyDescent="0.2">
      <c r="A73" s="108">
        <f t="shared" si="0"/>
        <v>60</v>
      </c>
      <c r="B73" s="132">
        <f>'[1]CONTOH-INPUT'!E130</f>
        <v>29</v>
      </c>
      <c r="C73" s="132" t="str">
        <f>'[1]CONTOH-INPUT'!F130</f>
        <v>2</v>
      </c>
      <c r="D73" s="132">
        <f>'[1]CONTOH-INPUT'!G130</f>
        <v>2</v>
      </c>
      <c r="E73" s="132">
        <f>'[1]CONTOH-INPUT'!H130</f>
        <v>3</v>
      </c>
      <c r="F73" s="132">
        <f>'[1]CONTOH-INPUT'!I130</f>
        <v>2</v>
      </c>
      <c r="G73" s="132">
        <f>'[1]CONTOH-INPUT'!J130</f>
        <v>1</v>
      </c>
      <c r="H73" s="133">
        <f>'[1]CONTOH-INPUT'!K130</f>
        <v>1</v>
      </c>
    </row>
    <row r="74" spans="1:8" ht="15" customHeight="1" x14ac:dyDescent="0.2">
      <c r="A74" s="108">
        <f t="shared" si="0"/>
        <v>61</v>
      </c>
      <c r="B74" s="132">
        <f>'[1]CONTOH-INPUT'!E131</f>
        <v>30</v>
      </c>
      <c r="C74" s="132" t="str">
        <f>'[1]CONTOH-INPUT'!F131</f>
        <v>3</v>
      </c>
      <c r="D74" s="132">
        <f>'[1]CONTOH-INPUT'!G131</f>
        <v>2</v>
      </c>
      <c r="E74" s="132">
        <f>'[1]CONTOH-INPUT'!H131</f>
        <v>2</v>
      </c>
      <c r="F74" s="132">
        <f>'[1]CONTOH-INPUT'!I131</f>
        <v>5</v>
      </c>
      <c r="G74" s="132">
        <f>'[1]CONTOH-INPUT'!J131</f>
        <v>1</v>
      </c>
      <c r="H74" s="133">
        <f>'[1]CONTOH-INPUT'!K131</f>
        <v>1</v>
      </c>
    </row>
    <row r="75" spans="1:8" ht="15" customHeight="1" x14ac:dyDescent="0.2">
      <c r="A75" s="108">
        <f t="shared" si="0"/>
        <v>62</v>
      </c>
      <c r="B75" s="132">
        <f>'[1]CONTOH-INPUT'!E132</f>
        <v>25</v>
      </c>
      <c r="C75" s="132" t="str">
        <f>'[1]CONTOH-INPUT'!F132</f>
        <v>2</v>
      </c>
      <c r="D75" s="132">
        <f>'[1]CONTOH-INPUT'!G132</f>
        <v>2</v>
      </c>
      <c r="E75" s="132">
        <f>'[1]CONTOH-INPUT'!H132</f>
        <v>1</v>
      </c>
      <c r="F75" s="132">
        <f>'[1]CONTOH-INPUT'!I132</f>
        <v>5</v>
      </c>
      <c r="G75" s="132">
        <f>'[1]CONTOH-INPUT'!J132</f>
        <v>1</v>
      </c>
      <c r="H75" s="133">
        <f>'[1]CONTOH-INPUT'!K132</f>
        <v>1</v>
      </c>
    </row>
    <row r="76" spans="1:8" ht="15" customHeight="1" x14ac:dyDescent="0.2">
      <c r="A76" s="108">
        <f t="shared" si="0"/>
        <v>63</v>
      </c>
      <c r="B76" s="132">
        <f>'[1]CONTOH-INPUT'!E133</f>
        <v>36</v>
      </c>
      <c r="C76" s="132" t="str">
        <f>'[1]CONTOH-INPUT'!F133</f>
        <v>3</v>
      </c>
      <c r="D76" s="132">
        <f>'[1]CONTOH-INPUT'!G133</f>
        <v>1</v>
      </c>
      <c r="E76" s="132">
        <f>'[1]CONTOH-INPUT'!H133</f>
        <v>3</v>
      </c>
      <c r="F76" s="132">
        <f>'[1]CONTOH-INPUT'!I133</f>
        <v>2</v>
      </c>
      <c r="G76" s="132">
        <f>'[1]CONTOH-INPUT'!J133</f>
        <v>2</v>
      </c>
      <c r="H76" s="133">
        <f>'[1]CONTOH-INPUT'!K133</f>
        <v>1</v>
      </c>
    </row>
    <row r="77" spans="1:8" ht="15" customHeight="1" x14ac:dyDescent="0.2">
      <c r="A77" s="108">
        <f t="shared" si="0"/>
        <v>64</v>
      </c>
      <c r="B77" s="132">
        <f>'[1]CONTOH-INPUT'!E134</f>
        <v>21</v>
      </c>
      <c r="C77" s="132" t="str">
        <f>'[1]CONTOH-INPUT'!F134</f>
        <v>2</v>
      </c>
      <c r="D77" s="132">
        <f>'[1]CONTOH-INPUT'!G134</f>
        <v>1</v>
      </c>
      <c r="E77" s="132">
        <f>'[1]CONTOH-INPUT'!H134</f>
        <v>2</v>
      </c>
      <c r="F77" s="132">
        <f>'[1]CONTOH-INPUT'!I134</f>
        <v>5</v>
      </c>
      <c r="G77" s="132">
        <f>'[1]CONTOH-INPUT'!J134</f>
        <v>1</v>
      </c>
      <c r="H77" s="133">
        <f>'[1]CONTOH-INPUT'!K134</f>
        <v>1</v>
      </c>
    </row>
    <row r="78" spans="1:8" ht="15" customHeight="1" x14ac:dyDescent="0.2">
      <c r="A78" s="108">
        <f t="shared" si="0"/>
        <v>65</v>
      </c>
      <c r="B78" s="132">
        <f>'[1]CONTOH-INPUT'!E135</f>
        <v>45</v>
      </c>
      <c r="C78" s="132" t="str">
        <f>'[1]CONTOH-INPUT'!F135</f>
        <v>4</v>
      </c>
      <c r="D78" s="132">
        <f>'[1]CONTOH-INPUT'!G135</f>
        <v>2</v>
      </c>
      <c r="E78" s="132">
        <f>'[1]CONTOH-INPUT'!H135</f>
        <v>3</v>
      </c>
      <c r="F78" s="132">
        <f>'[1]CONTOH-INPUT'!I135</f>
        <v>2</v>
      </c>
      <c r="G78" s="132">
        <f>'[1]CONTOH-INPUT'!J135</f>
        <v>1</v>
      </c>
      <c r="H78" s="133">
        <f>'[1]CONTOH-INPUT'!K135</f>
        <v>1</v>
      </c>
    </row>
    <row r="79" spans="1:8" ht="15" customHeight="1" x14ac:dyDescent="0.2">
      <c r="A79" s="108">
        <f t="shared" ref="A79:A110" si="1">A78+1</f>
        <v>66</v>
      </c>
      <c r="B79" s="132">
        <f>'[1]CONTOH-INPUT'!E136</f>
        <v>32</v>
      </c>
      <c r="C79" s="132" t="str">
        <f>'[1]CONTOH-INPUT'!F136</f>
        <v>3</v>
      </c>
      <c r="D79" s="132">
        <f>'[1]CONTOH-INPUT'!G136</f>
        <v>1</v>
      </c>
      <c r="E79" s="132">
        <f>'[1]CONTOH-INPUT'!H136</f>
        <v>3</v>
      </c>
      <c r="F79" s="132">
        <f>'[1]CONTOH-INPUT'!I136</f>
        <v>2</v>
      </c>
      <c r="G79" s="132">
        <f>'[1]CONTOH-INPUT'!J136</f>
        <v>1</v>
      </c>
      <c r="H79" s="133">
        <f>'[1]CONTOH-INPUT'!K136</f>
        <v>1</v>
      </c>
    </row>
    <row r="80" spans="1:8" ht="15" customHeight="1" x14ac:dyDescent="0.2">
      <c r="A80" s="108">
        <f t="shared" si="1"/>
        <v>67</v>
      </c>
      <c r="B80" s="132">
        <f>'[1]CONTOH-INPUT'!E137</f>
        <v>36</v>
      </c>
      <c r="C80" s="132" t="str">
        <f>'[1]CONTOH-INPUT'!F137</f>
        <v>3</v>
      </c>
      <c r="D80" s="132">
        <f>'[1]CONTOH-INPUT'!G137</f>
        <v>2</v>
      </c>
      <c r="E80" s="132">
        <f>'[1]CONTOH-INPUT'!H137</f>
        <v>2</v>
      </c>
      <c r="F80" s="132">
        <f>'[1]CONTOH-INPUT'!I137</f>
        <v>5</v>
      </c>
      <c r="G80" s="132">
        <f>'[1]CONTOH-INPUT'!J137</f>
        <v>1</v>
      </c>
      <c r="H80" s="133">
        <f>'[1]CONTOH-INPUT'!K137</f>
        <v>1</v>
      </c>
    </row>
    <row r="81" spans="1:8" ht="15" customHeight="1" x14ac:dyDescent="0.2">
      <c r="A81" s="108">
        <f t="shared" si="1"/>
        <v>68</v>
      </c>
      <c r="B81" s="132">
        <f>'[1]CONTOH-INPUT'!E138</f>
        <v>45</v>
      </c>
      <c r="C81" s="132" t="str">
        <f>'[1]CONTOH-INPUT'!F138</f>
        <v>4</v>
      </c>
      <c r="D81" s="132">
        <f>'[1]CONTOH-INPUT'!G138</f>
        <v>1</v>
      </c>
      <c r="E81" s="132">
        <f>'[1]CONTOH-INPUT'!H138</f>
        <v>4</v>
      </c>
      <c r="F81" s="132">
        <f>'[1]CONTOH-INPUT'!I138</f>
        <v>1</v>
      </c>
      <c r="G81" s="132">
        <f>'[1]CONTOH-INPUT'!J138</f>
        <v>1</v>
      </c>
      <c r="H81" s="133">
        <f>'[1]CONTOH-INPUT'!K138</f>
        <v>1</v>
      </c>
    </row>
    <row r="82" spans="1:8" ht="15" customHeight="1" x14ac:dyDescent="0.2">
      <c r="A82" s="108">
        <f t="shared" si="1"/>
        <v>69</v>
      </c>
      <c r="B82" s="132">
        <f>'[1]CONTOH-INPUT'!E139</f>
        <v>21</v>
      </c>
      <c r="C82" s="132" t="str">
        <f>'[1]CONTOH-INPUT'!F139</f>
        <v>2</v>
      </c>
      <c r="D82" s="132">
        <f>'[1]CONTOH-INPUT'!G139</f>
        <v>1</v>
      </c>
      <c r="E82" s="132">
        <f>'[1]CONTOH-INPUT'!H139</f>
        <v>3</v>
      </c>
      <c r="F82" s="132">
        <f>'[1]CONTOH-INPUT'!I139</f>
        <v>3</v>
      </c>
      <c r="G82" s="132">
        <f>'[1]CONTOH-INPUT'!J139</f>
        <v>1</v>
      </c>
      <c r="H82" s="133">
        <f>'[1]CONTOH-INPUT'!K139</f>
        <v>1</v>
      </c>
    </row>
    <row r="83" spans="1:8" ht="15" customHeight="1" x14ac:dyDescent="0.2">
      <c r="A83" s="108">
        <f t="shared" si="1"/>
        <v>70</v>
      </c>
      <c r="B83" s="132">
        <f>'[1]CONTOH-INPUT'!E140</f>
        <v>23</v>
      </c>
      <c r="C83" s="132" t="str">
        <f>'[1]CONTOH-INPUT'!F140</f>
        <v>2</v>
      </c>
      <c r="D83" s="132">
        <f>'[1]CONTOH-INPUT'!G140</f>
        <v>2</v>
      </c>
      <c r="E83" s="132">
        <f>'[1]CONTOH-INPUT'!H140</f>
        <v>3</v>
      </c>
      <c r="F83" s="132">
        <f>'[1]CONTOH-INPUT'!I140</f>
        <v>2</v>
      </c>
      <c r="G83" s="132">
        <f>'[1]CONTOH-INPUT'!J140</f>
        <v>1</v>
      </c>
      <c r="H83" s="133">
        <f>'[1]CONTOH-INPUT'!K140</f>
        <v>1</v>
      </c>
    </row>
    <row r="84" spans="1:8" ht="15" customHeight="1" x14ac:dyDescent="0.2">
      <c r="A84" s="108">
        <f t="shared" si="1"/>
        <v>71</v>
      </c>
      <c r="B84" s="132">
        <f>'[1]CONTOH-INPUT'!E141</f>
        <v>23</v>
      </c>
      <c r="C84" s="132" t="str">
        <f>'[1]CONTOH-INPUT'!F141</f>
        <v>2</v>
      </c>
      <c r="D84" s="132">
        <f>'[1]CONTOH-INPUT'!G141</f>
        <v>2</v>
      </c>
      <c r="E84" s="132">
        <f>'[1]CONTOH-INPUT'!H141</f>
        <v>2</v>
      </c>
      <c r="F84" s="132">
        <f>'[1]CONTOH-INPUT'!I141</f>
        <v>5</v>
      </c>
      <c r="G84" s="132">
        <f>'[1]CONTOH-INPUT'!J141</f>
        <v>1</v>
      </c>
      <c r="H84" s="133">
        <f>'[1]CONTOH-INPUT'!K141</f>
        <v>1</v>
      </c>
    </row>
    <row r="85" spans="1:8" ht="15" customHeight="1" x14ac:dyDescent="0.2">
      <c r="A85" s="108">
        <f t="shared" si="1"/>
        <v>72</v>
      </c>
      <c r="B85" s="132">
        <f>'[1]CONTOH-INPUT'!E142</f>
        <v>26</v>
      </c>
      <c r="C85" s="132" t="str">
        <f>'[1]CONTOH-INPUT'!F142</f>
        <v>2</v>
      </c>
      <c r="D85" s="132">
        <f>'[1]CONTOH-INPUT'!G142</f>
        <v>1</v>
      </c>
      <c r="E85" s="132">
        <f>'[1]CONTOH-INPUT'!H142</f>
        <v>3</v>
      </c>
      <c r="F85" s="132">
        <f>'[1]CONTOH-INPUT'!I142</f>
        <v>1</v>
      </c>
      <c r="G85" s="132">
        <f>'[1]CONTOH-INPUT'!J142</f>
        <v>1</v>
      </c>
      <c r="H85" s="133">
        <f>'[1]CONTOH-INPUT'!K142</f>
        <v>1</v>
      </c>
    </row>
    <row r="86" spans="1:8" ht="15" customHeight="1" x14ac:dyDescent="0.2">
      <c r="A86" s="108">
        <f t="shared" si="1"/>
        <v>73</v>
      </c>
      <c r="B86" s="132">
        <f>'[1]CONTOH-INPUT'!E143</f>
        <v>39</v>
      </c>
      <c r="C86" s="132" t="str">
        <f>'[1]CONTOH-INPUT'!F143</f>
        <v>3</v>
      </c>
      <c r="D86" s="132">
        <f>'[1]CONTOH-INPUT'!G143</f>
        <v>1</v>
      </c>
      <c r="E86" s="132">
        <f>'[1]CONTOH-INPUT'!H143</f>
        <v>3</v>
      </c>
      <c r="F86" s="132">
        <f>'[1]CONTOH-INPUT'!I143</f>
        <v>2</v>
      </c>
      <c r="G86" s="132">
        <f>'[1]CONTOH-INPUT'!J143</f>
        <v>1</v>
      </c>
      <c r="H86" s="133">
        <f>'[1]CONTOH-INPUT'!K143</f>
        <v>1</v>
      </c>
    </row>
    <row r="87" spans="1:8" ht="15" customHeight="1" x14ac:dyDescent="0.2">
      <c r="A87" s="108">
        <f t="shared" si="1"/>
        <v>74</v>
      </c>
      <c r="B87" s="132">
        <f>'[1]CONTOH-INPUT'!E144</f>
        <v>46</v>
      </c>
      <c r="C87" s="132" t="str">
        <f>'[1]CONTOH-INPUT'!F144</f>
        <v>4</v>
      </c>
      <c r="D87" s="132">
        <f>'[1]CONTOH-INPUT'!G144</f>
        <v>1</v>
      </c>
      <c r="E87" s="132">
        <f>'[1]CONTOH-INPUT'!H144</f>
        <v>3</v>
      </c>
      <c r="F87" s="132">
        <f>'[1]CONTOH-INPUT'!I144</f>
        <v>4</v>
      </c>
      <c r="G87" s="132">
        <f>'[1]CONTOH-INPUT'!J144</f>
        <v>1</v>
      </c>
      <c r="H87" s="133">
        <f>'[1]CONTOH-INPUT'!K144</f>
        <v>1</v>
      </c>
    </row>
    <row r="88" spans="1:8" ht="15" customHeight="1" x14ac:dyDescent="0.2">
      <c r="A88" s="108">
        <f t="shared" si="1"/>
        <v>75</v>
      </c>
      <c r="B88" s="132">
        <f>'[1]CONTOH-INPUT'!E145</f>
        <v>56</v>
      </c>
      <c r="C88" s="132" t="str">
        <f>'[1]CONTOH-INPUT'!F145</f>
        <v>5</v>
      </c>
      <c r="D88" s="132">
        <f>'[1]CONTOH-INPUT'!G145</f>
        <v>2</v>
      </c>
      <c r="E88" s="132">
        <f>'[1]CONTOH-INPUT'!H145</f>
        <v>4</v>
      </c>
      <c r="F88" s="132">
        <f>'[1]CONTOH-INPUT'!I145</f>
        <v>3</v>
      </c>
      <c r="G88" s="132">
        <f>'[1]CONTOH-INPUT'!J145</f>
        <v>1</v>
      </c>
      <c r="H88" s="133">
        <f>'[1]CONTOH-INPUT'!K145</f>
        <v>1</v>
      </c>
    </row>
    <row r="89" spans="1:8" ht="15" customHeight="1" x14ac:dyDescent="0.2">
      <c r="A89" s="108">
        <f t="shared" si="1"/>
        <v>76</v>
      </c>
      <c r="B89" s="132">
        <f>'[1]CONTOH-INPUT'!E146</f>
        <v>45</v>
      </c>
      <c r="C89" s="132" t="str">
        <f>'[1]CONTOH-INPUT'!F146</f>
        <v>4</v>
      </c>
      <c r="D89" s="132">
        <f>'[1]CONTOH-INPUT'!G146</f>
        <v>1</v>
      </c>
      <c r="E89" s="132">
        <f>'[1]CONTOH-INPUT'!H146</f>
        <v>3</v>
      </c>
      <c r="F89" s="132">
        <f>'[1]CONTOH-INPUT'!I146</f>
        <v>5</v>
      </c>
      <c r="G89" s="132">
        <f>'[1]CONTOH-INPUT'!J146</f>
        <v>1</v>
      </c>
      <c r="H89" s="133">
        <f>'[1]CONTOH-INPUT'!K146</f>
        <v>1</v>
      </c>
    </row>
    <row r="90" spans="1:8" ht="15" customHeight="1" x14ac:dyDescent="0.2">
      <c r="A90" s="108">
        <f t="shared" si="1"/>
        <v>77</v>
      </c>
      <c r="B90" s="132">
        <f>'[1]CONTOH-INPUT'!E147</f>
        <v>23</v>
      </c>
      <c r="C90" s="132" t="str">
        <f>'[1]CONTOH-INPUT'!F147</f>
        <v>2</v>
      </c>
      <c r="D90" s="132">
        <f>'[1]CONTOH-INPUT'!G147</f>
        <v>1</v>
      </c>
      <c r="E90" s="132">
        <f>'[1]CONTOH-INPUT'!H147</f>
        <v>2</v>
      </c>
      <c r="F90" s="132">
        <f>'[1]CONTOH-INPUT'!I147</f>
        <v>3</v>
      </c>
      <c r="G90" s="132">
        <f>'[1]CONTOH-INPUT'!J147</f>
        <v>1</v>
      </c>
      <c r="H90" s="133">
        <f>'[1]CONTOH-INPUT'!K147</f>
        <v>1</v>
      </c>
    </row>
    <row r="91" spans="1:8" ht="15" customHeight="1" x14ac:dyDescent="0.2">
      <c r="A91" s="108">
        <f t="shared" si="1"/>
        <v>78</v>
      </c>
      <c r="B91" s="132">
        <f>'[1]CONTOH-INPUT'!E148</f>
        <v>56</v>
      </c>
      <c r="C91" s="132" t="str">
        <f>'[1]CONTOH-INPUT'!F148</f>
        <v>5</v>
      </c>
      <c r="D91" s="132">
        <f>'[1]CONTOH-INPUT'!G148</f>
        <v>2</v>
      </c>
      <c r="E91" s="132">
        <f>'[1]CONTOH-INPUT'!H148</f>
        <v>3</v>
      </c>
      <c r="F91" s="132">
        <f>'[1]CONTOH-INPUT'!I148</f>
        <v>4</v>
      </c>
      <c r="G91" s="132">
        <f>'[1]CONTOH-INPUT'!J148</f>
        <v>1</v>
      </c>
      <c r="H91" s="133">
        <f>'[1]CONTOH-INPUT'!K148</f>
        <v>1</v>
      </c>
    </row>
    <row r="92" spans="1:8" ht="15" customHeight="1" x14ac:dyDescent="0.2">
      <c r="A92" s="108">
        <f t="shared" si="1"/>
        <v>79</v>
      </c>
      <c r="B92" s="132">
        <f>'[1]CONTOH-INPUT'!E149</f>
        <v>46</v>
      </c>
      <c r="C92" s="132" t="str">
        <f>'[1]CONTOH-INPUT'!F149</f>
        <v>4</v>
      </c>
      <c r="D92" s="132">
        <f>'[1]CONTOH-INPUT'!G149</f>
        <v>1</v>
      </c>
      <c r="E92" s="132">
        <f>'[1]CONTOH-INPUT'!H149</f>
        <v>2</v>
      </c>
      <c r="F92" s="132">
        <f>'[1]CONTOH-INPUT'!I149</f>
        <v>5</v>
      </c>
      <c r="G92" s="132">
        <f>'[1]CONTOH-INPUT'!J149</f>
        <v>1</v>
      </c>
      <c r="H92" s="133">
        <f>'[1]CONTOH-INPUT'!K149</f>
        <v>1</v>
      </c>
    </row>
    <row r="93" spans="1:8" ht="15" customHeight="1" x14ac:dyDescent="0.2">
      <c r="A93" s="108">
        <f t="shared" si="1"/>
        <v>80</v>
      </c>
      <c r="B93" s="132">
        <f>'[1]CONTOH-INPUT'!E150</f>
        <v>58</v>
      </c>
      <c r="C93" s="132" t="str">
        <f>'[1]CONTOH-INPUT'!F150</f>
        <v>5</v>
      </c>
      <c r="D93" s="132">
        <f>'[1]CONTOH-INPUT'!G150</f>
        <v>2</v>
      </c>
      <c r="E93" s="132">
        <f>'[1]CONTOH-INPUT'!H150</f>
        <v>2</v>
      </c>
      <c r="F93" s="132">
        <f>'[1]CONTOH-INPUT'!I150</f>
        <v>4</v>
      </c>
      <c r="G93" s="132">
        <f>'[1]CONTOH-INPUT'!J150</f>
        <v>1</v>
      </c>
      <c r="H93" s="133">
        <f>'[1]CONTOH-INPUT'!K150</f>
        <v>1</v>
      </c>
    </row>
    <row r="94" spans="1:8" ht="15" customHeight="1" x14ac:dyDescent="0.2">
      <c r="A94" s="108">
        <f t="shared" si="1"/>
        <v>81</v>
      </c>
      <c r="B94" s="132">
        <f>'[1]CONTOH-INPUT'!E151</f>
        <v>26</v>
      </c>
      <c r="C94" s="132" t="str">
        <f>'[1]CONTOH-INPUT'!F151</f>
        <v>2</v>
      </c>
      <c r="D94" s="132">
        <f>'[1]CONTOH-INPUT'!G151</f>
        <v>1</v>
      </c>
      <c r="E94" s="132">
        <f>'[1]CONTOH-INPUT'!H151</f>
        <v>3</v>
      </c>
      <c r="F94" s="132">
        <f>'[1]CONTOH-INPUT'!I151</f>
        <v>3</v>
      </c>
      <c r="G94" s="132">
        <f>'[1]CONTOH-INPUT'!J151</f>
        <v>1</v>
      </c>
      <c r="H94" s="133">
        <f>'[1]CONTOH-INPUT'!K151</f>
        <v>1</v>
      </c>
    </row>
    <row r="95" spans="1:8" ht="15" customHeight="1" x14ac:dyDescent="0.2">
      <c r="A95" s="108">
        <f t="shared" si="1"/>
        <v>82</v>
      </c>
      <c r="B95" s="132">
        <f>'[1]CONTOH-INPUT'!E152</f>
        <v>41</v>
      </c>
      <c r="C95" s="132" t="str">
        <f>'[1]CONTOH-INPUT'!F152</f>
        <v>4</v>
      </c>
      <c r="D95" s="132">
        <f>'[1]CONTOH-INPUT'!G152</f>
        <v>2</v>
      </c>
      <c r="E95" s="132">
        <f>'[1]CONTOH-INPUT'!H152</f>
        <v>3</v>
      </c>
      <c r="F95" s="132">
        <f>'[1]CONTOH-INPUT'!I152</f>
        <v>2</v>
      </c>
      <c r="G95" s="132">
        <f>'[1]CONTOH-INPUT'!J152</f>
        <v>1</v>
      </c>
      <c r="H95" s="133">
        <f>'[1]CONTOH-INPUT'!K152</f>
        <v>1</v>
      </c>
    </row>
    <row r="96" spans="1:8" ht="15" customHeight="1" x14ac:dyDescent="0.2">
      <c r="A96" s="108">
        <f t="shared" si="1"/>
        <v>83</v>
      </c>
      <c r="B96" s="132">
        <f>'[1]CONTOH-INPUT'!E153</f>
        <v>56</v>
      </c>
      <c r="C96" s="132" t="str">
        <f>'[1]CONTOH-INPUT'!F153</f>
        <v>5</v>
      </c>
      <c r="D96" s="132">
        <f>'[1]CONTOH-INPUT'!G153</f>
        <v>1</v>
      </c>
      <c r="E96" s="132">
        <f>'[1]CONTOH-INPUT'!H153</f>
        <v>3</v>
      </c>
      <c r="F96" s="132">
        <f>'[1]CONTOH-INPUT'!I153</f>
        <v>4</v>
      </c>
      <c r="G96" s="132">
        <f>'[1]CONTOH-INPUT'!J153</f>
        <v>1</v>
      </c>
      <c r="H96" s="133">
        <f>'[1]CONTOH-INPUT'!K153</f>
        <v>1</v>
      </c>
    </row>
    <row r="97" spans="1:8" ht="15" customHeight="1" x14ac:dyDescent="0.2">
      <c r="A97" s="108">
        <f t="shared" si="1"/>
        <v>84</v>
      </c>
      <c r="B97" s="132">
        <f>'[1]CONTOH-INPUT'!E154</f>
        <v>19</v>
      </c>
      <c r="C97" s="132" t="str">
        <f>'[1]CONTOH-INPUT'!F154</f>
        <v>1</v>
      </c>
      <c r="D97" s="132">
        <f>'[1]CONTOH-INPUT'!G154</f>
        <v>2</v>
      </c>
      <c r="E97" s="132">
        <f>'[1]CONTOH-INPUT'!H154</f>
        <v>3</v>
      </c>
      <c r="F97" s="132">
        <f>'[1]CONTOH-INPUT'!I154</f>
        <v>5</v>
      </c>
      <c r="G97" s="132">
        <f>'[1]CONTOH-INPUT'!J154</f>
        <v>1</v>
      </c>
      <c r="H97" s="133">
        <f>'[1]CONTOH-INPUT'!K154</f>
        <v>1</v>
      </c>
    </row>
    <row r="98" spans="1:8" ht="15" customHeight="1" x14ac:dyDescent="0.2">
      <c r="A98" s="108">
        <f t="shared" si="1"/>
        <v>85</v>
      </c>
      <c r="B98" s="132">
        <f>'[1]CONTOH-INPUT'!E155</f>
        <v>43</v>
      </c>
      <c r="C98" s="132" t="str">
        <f>'[1]CONTOH-INPUT'!F155</f>
        <v>4</v>
      </c>
      <c r="D98" s="132">
        <f>'[1]CONTOH-INPUT'!G155</f>
        <v>1</v>
      </c>
      <c r="E98" s="132">
        <f>'[1]CONTOH-INPUT'!H155</f>
        <v>2</v>
      </c>
      <c r="F98" s="132">
        <f>'[1]CONTOH-INPUT'!I155</f>
        <v>5</v>
      </c>
      <c r="G98" s="132">
        <f>'[1]CONTOH-INPUT'!J155</f>
        <v>1</v>
      </c>
      <c r="H98" s="133">
        <f>'[1]CONTOH-INPUT'!K155</f>
        <v>1</v>
      </c>
    </row>
    <row r="99" spans="1:8" ht="15" customHeight="1" x14ac:dyDescent="0.2">
      <c r="A99" s="108">
        <f t="shared" si="1"/>
        <v>86</v>
      </c>
      <c r="B99" s="132">
        <f>'[1]CONTOH-INPUT'!E156</f>
        <v>21</v>
      </c>
      <c r="C99" s="132" t="str">
        <f>'[1]CONTOH-INPUT'!F156</f>
        <v>2</v>
      </c>
      <c r="D99" s="132">
        <f>'[1]CONTOH-INPUT'!G156</f>
        <v>1</v>
      </c>
      <c r="E99" s="132">
        <f>'[1]CONTOH-INPUT'!H156</f>
        <v>2</v>
      </c>
      <c r="F99" s="132">
        <f>'[1]CONTOH-INPUT'!I156</f>
        <v>5</v>
      </c>
      <c r="G99" s="132">
        <f>'[1]CONTOH-INPUT'!J156</f>
        <v>1</v>
      </c>
      <c r="H99" s="133">
        <f>'[1]CONTOH-INPUT'!K156</f>
        <v>1</v>
      </c>
    </row>
    <row r="100" spans="1:8" ht="15" customHeight="1" x14ac:dyDescent="0.2">
      <c r="A100" s="108">
        <f t="shared" si="1"/>
        <v>87</v>
      </c>
      <c r="B100" s="132">
        <f>'[1]CONTOH-INPUT'!E157</f>
        <v>36</v>
      </c>
      <c r="C100" s="132" t="str">
        <f>'[1]CONTOH-INPUT'!F157</f>
        <v>3</v>
      </c>
      <c r="D100" s="132">
        <f>'[1]CONTOH-INPUT'!G157</f>
        <v>1</v>
      </c>
      <c r="E100" s="132">
        <f>'[1]CONTOH-INPUT'!H157</f>
        <v>3</v>
      </c>
      <c r="F100" s="132">
        <f>'[1]CONTOH-INPUT'!I157</f>
        <v>2</v>
      </c>
      <c r="G100" s="132">
        <f>'[1]CONTOH-INPUT'!J157</f>
        <v>1</v>
      </c>
      <c r="H100" s="133">
        <f>'[1]CONTOH-INPUT'!K157</f>
        <v>1</v>
      </c>
    </row>
    <row r="101" spans="1:8" ht="15" customHeight="1" x14ac:dyDescent="0.2">
      <c r="A101" s="108">
        <f t="shared" si="1"/>
        <v>88</v>
      </c>
      <c r="B101" s="132">
        <f>'[1]CONTOH-INPUT'!E158</f>
        <v>42</v>
      </c>
      <c r="C101" s="132" t="str">
        <f>'[1]CONTOH-INPUT'!F158</f>
        <v>4</v>
      </c>
      <c r="D101" s="132">
        <f>'[1]CONTOH-INPUT'!G158</f>
        <v>2</v>
      </c>
      <c r="E101" s="132">
        <f>'[1]CONTOH-INPUT'!H158</f>
        <v>4</v>
      </c>
      <c r="F101" s="132">
        <f>'[1]CONTOH-INPUT'!I158</f>
        <v>1</v>
      </c>
      <c r="G101" s="132">
        <f>'[1]CONTOH-INPUT'!J158</f>
        <v>1</v>
      </c>
      <c r="H101" s="133">
        <f>'[1]CONTOH-INPUT'!K158</f>
        <v>1</v>
      </c>
    </row>
    <row r="102" spans="1:8" ht="15" customHeight="1" x14ac:dyDescent="0.2">
      <c r="A102" s="108">
        <f t="shared" si="1"/>
        <v>89</v>
      </c>
      <c r="B102" s="132">
        <f>'[1]CONTOH-INPUT'!E159</f>
        <v>25</v>
      </c>
      <c r="C102" s="132" t="str">
        <f>'[1]CONTOH-INPUT'!F159</f>
        <v>2</v>
      </c>
      <c r="D102" s="132">
        <f>'[1]CONTOH-INPUT'!G159</f>
        <v>1</v>
      </c>
      <c r="E102" s="132">
        <f>'[1]CONTOH-INPUT'!H159</f>
        <v>4</v>
      </c>
      <c r="F102" s="132">
        <f>'[1]CONTOH-INPUT'!I159</f>
        <v>1</v>
      </c>
      <c r="G102" s="132">
        <f>'[1]CONTOH-INPUT'!J159</f>
        <v>1</v>
      </c>
      <c r="H102" s="133">
        <f>'[1]CONTOH-INPUT'!K159</f>
        <v>1</v>
      </c>
    </row>
    <row r="103" spans="1:8" ht="15" customHeight="1" x14ac:dyDescent="0.2">
      <c r="A103" s="108">
        <f t="shared" si="1"/>
        <v>90</v>
      </c>
      <c r="B103" s="132">
        <f>'[1]CONTOH-INPUT'!E160</f>
        <v>35</v>
      </c>
      <c r="C103" s="132" t="str">
        <f>'[1]CONTOH-INPUT'!F160</f>
        <v>3</v>
      </c>
      <c r="D103" s="132">
        <f>'[1]CONTOH-INPUT'!G160</f>
        <v>2</v>
      </c>
      <c r="E103" s="132">
        <f>'[1]CONTOH-INPUT'!H160</f>
        <v>3</v>
      </c>
      <c r="F103" s="132">
        <f>'[1]CONTOH-INPUT'!I160</f>
        <v>3</v>
      </c>
      <c r="G103" s="132">
        <f>'[1]CONTOH-INPUT'!J160</f>
        <v>1</v>
      </c>
      <c r="H103" s="133">
        <f>'[1]CONTOH-INPUT'!K160</f>
        <v>1</v>
      </c>
    </row>
    <row r="104" spans="1:8" ht="15" customHeight="1" x14ac:dyDescent="0.2">
      <c r="A104" s="108">
        <f t="shared" si="1"/>
        <v>91</v>
      </c>
      <c r="B104" s="132">
        <f>'[1]CONTOH-INPUT'!E161</f>
        <v>61</v>
      </c>
      <c r="C104" s="132" t="str">
        <f>'[1]CONTOH-INPUT'!F161</f>
        <v>5</v>
      </c>
      <c r="D104" s="132">
        <f>'[1]CONTOH-INPUT'!G161</f>
        <v>1</v>
      </c>
      <c r="E104" s="132">
        <f>'[1]CONTOH-INPUT'!H161</f>
        <v>2</v>
      </c>
      <c r="F104" s="132">
        <f>'[1]CONTOH-INPUT'!I161</f>
        <v>5</v>
      </c>
      <c r="G104" s="132">
        <f>'[1]CONTOH-INPUT'!J161</f>
        <v>1</v>
      </c>
      <c r="H104" s="133">
        <f>'[1]CONTOH-INPUT'!K161</f>
        <v>1</v>
      </c>
    </row>
    <row r="105" spans="1:8" ht="15" customHeight="1" x14ac:dyDescent="0.2">
      <c r="A105" s="108">
        <f t="shared" si="1"/>
        <v>92</v>
      </c>
      <c r="B105" s="132">
        <f>'[1]CONTOH-INPUT'!E162</f>
        <v>25</v>
      </c>
      <c r="C105" s="132" t="str">
        <f>'[1]CONTOH-INPUT'!F162</f>
        <v>2</v>
      </c>
      <c r="D105" s="132">
        <f>'[1]CONTOH-INPUT'!G162</f>
        <v>1</v>
      </c>
      <c r="E105" s="132">
        <f>'[1]CONTOH-INPUT'!H162</f>
        <v>3</v>
      </c>
      <c r="F105" s="132">
        <f>'[1]CONTOH-INPUT'!I162</f>
        <v>4</v>
      </c>
      <c r="G105" s="132">
        <f>'[1]CONTOH-INPUT'!J162</f>
        <v>1</v>
      </c>
      <c r="H105" s="133">
        <f>'[1]CONTOH-INPUT'!K162</f>
        <v>1</v>
      </c>
    </row>
    <row r="106" spans="1:8" ht="15" customHeight="1" x14ac:dyDescent="0.2">
      <c r="A106" s="108">
        <f t="shared" si="1"/>
        <v>93</v>
      </c>
      <c r="B106" s="132">
        <f>'[1]CONTOH-INPUT'!E163</f>
        <v>35</v>
      </c>
      <c r="C106" s="132" t="str">
        <f>'[1]CONTOH-INPUT'!F163</f>
        <v>3</v>
      </c>
      <c r="D106" s="132">
        <f>'[1]CONTOH-INPUT'!G163</f>
        <v>2</v>
      </c>
      <c r="E106" s="132">
        <f>'[1]CONTOH-INPUT'!H163</f>
        <v>2</v>
      </c>
      <c r="F106" s="132">
        <f>'[1]CONTOH-INPUT'!I163</f>
        <v>4</v>
      </c>
      <c r="G106" s="132">
        <f>'[1]CONTOH-INPUT'!J163</f>
        <v>1</v>
      </c>
      <c r="H106" s="133">
        <f>'[1]CONTOH-INPUT'!K163</f>
        <v>1</v>
      </c>
    </row>
    <row r="107" spans="1:8" ht="15" customHeight="1" x14ac:dyDescent="0.2">
      <c r="A107" s="108">
        <f t="shared" si="1"/>
        <v>94</v>
      </c>
      <c r="B107" s="132">
        <f>'[1]CONTOH-INPUT'!E164</f>
        <v>25</v>
      </c>
      <c r="C107" s="132" t="str">
        <f>'[1]CONTOH-INPUT'!F164</f>
        <v>2</v>
      </c>
      <c r="D107" s="132">
        <f>'[1]CONTOH-INPUT'!G164</f>
        <v>2</v>
      </c>
      <c r="E107" s="132">
        <f>'[1]CONTOH-INPUT'!H164</f>
        <v>3</v>
      </c>
      <c r="F107" s="132">
        <f>'[1]CONTOH-INPUT'!I164</f>
        <v>2</v>
      </c>
      <c r="G107" s="132">
        <f>'[1]CONTOH-INPUT'!J164</f>
        <v>1</v>
      </c>
      <c r="H107" s="133">
        <f>'[1]CONTOH-INPUT'!K164</f>
        <v>1</v>
      </c>
    </row>
    <row r="108" spans="1:8" ht="15" customHeight="1" x14ac:dyDescent="0.2">
      <c r="A108" s="108">
        <f t="shared" si="1"/>
        <v>95</v>
      </c>
      <c r="B108" s="132">
        <f>'[1]CONTOH-INPUT'!E165</f>
        <v>26</v>
      </c>
      <c r="C108" s="132" t="str">
        <f>'[1]CONTOH-INPUT'!F165</f>
        <v>2</v>
      </c>
      <c r="D108" s="132">
        <f>'[1]CONTOH-INPUT'!G165</f>
        <v>2</v>
      </c>
      <c r="E108" s="132">
        <f>'[1]CONTOH-INPUT'!H165</f>
        <v>3</v>
      </c>
      <c r="F108" s="132">
        <f>'[1]CONTOH-INPUT'!I165</f>
        <v>4</v>
      </c>
      <c r="G108" s="132">
        <f>'[1]CONTOH-INPUT'!J165</f>
        <v>1</v>
      </c>
      <c r="H108" s="133">
        <f>'[1]CONTOH-INPUT'!K165</f>
        <v>1</v>
      </c>
    </row>
    <row r="109" spans="1:8" ht="15" customHeight="1" x14ac:dyDescent="0.2">
      <c r="A109" s="108">
        <f t="shared" si="1"/>
        <v>96</v>
      </c>
      <c r="B109" s="132">
        <f>'[1]CONTOH-INPUT'!E166</f>
        <v>28</v>
      </c>
      <c r="C109" s="132" t="str">
        <f>'[1]CONTOH-INPUT'!F166</f>
        <v>2</v>
      </c>
      <c r="D109" s="132">
        <f>'[1]CONTOH-INPUT'!G166</f>
        <v>1</v>
      </c>
      <c r="E109" s="132">
        <f>'[1]CONTOH-INPUT'!H166</f>
        <v>2</v>
      </c>
      <c r="F109" s="132">
        <f>'[1]CONTOH-INPUT'!I166</f>
        <v>1</v>
      </c>
      <c r="G109" s="132">
        <f>'[1]CONTOH-INPUT'!J166</f>
        <v>1</v>
      </c>
      <c r="H109" s="133">
        <f>'[1]CONTOH-INPUT'!K166</f>
        <v>1</v>
      </c>
    </row>
    <row r="110" spans="1:8" ht="15" customHeight="1" x14ac:dyDescent="0.2">
      <c r="A110" s="108">
        <f t="shared" si="1"/>
        <v>97</v>
      </c>
      <c r="B110" s="132">
        <f>'[1]CONTOH-INPUT'!E167</f>
        <v>24</v>
      </c>
      <c r="C110" s="132" t="str">
        <f>'[1]CONTOH-INPUT'!F167</f>
        <v>2</v>
      </c>
      <c r="D110" s="132">
        <f>'[1]CONTOH-INPUT'!G167</f>
        <v>1</v>
      </c>
      <c r="E110" s="132">
        <f>'[1]CONTOH-INPUT'!H167</f>
        <v>1</v>
      </c>
      <c r="F110" s="132">
        <f>'[1]CONTOH-INPUT'!I167</f>
        <v>5</v>
      </c>
      <c r="G110" s="132">
        <f>'[1]CONTOH-INPUT'!J167</f>
        <v>1</v>
      </c>
      <c r="H110" s="133">
        <f>'[1]CONTOH-INPUT'!K167</f>
        <v>1</v>
      </c>
    </row>
    <row r="111" spans="1:8" ht="15" customHeight="1" x14ac:dyDescent="0.2">
      <c r="A111" s="108">
        <f>A110+1</f>
        <v>98</v>
      </c>
      <c r="B111" s="132">
        <f>'[1]CONTOH-INPUT'!E168</f>
        <v>35</v>
      </c>
      <c r="C111" s="132" t="str">
        <f>'[1]CONTOH-INPUT'!F168</f>
        <v>3</v>
      </c>
      <c r="D111" s="132">
        <f>'[1]CONTOH-INPUT'!G168</f>
        <v>1</v>
      </c>
      <c r="E111" s="132">
        <f>'[1]CONTOH-INPUT'!H168</f>
        <v>1</v>
      </c>
      <c r="F111" s="132">
        <f>'[1]CONTOH-INPUT'!I168</f>
        <v>4</v>
      </c>
      <c r="G111" s="132">
        <f>'[1]CONTOH-INPUT'!J168</f>
        <v>1</v>
      </c>
      <c r="H111" s="133">
        <f>'[1]CONTOH-INPUT'!K168</f>
        <v>1</v>
      </c>
    </row>
    <row r="112" spans="1:8" ht="15" customHeight="1" x14ac:dyDescent="0.2">
      <c r="A112" s="108">
        <f>A111+1</f>
        <v>99</v>
      </c>
      <c r="B112" s="132">
        <f>'[1]CONTOH-INPUT'!E169</f>
        <v>25</v>
      </c>
      <c r="C112" s="132" t="str">
        <f>'[1]CONTOH-INPUT'!F169</f>
        <v>2</v>
      </c>
      <c r="D112" s="132">
        <f>'[1]CONTOH-INPUT'!G169</f>
        <v>2</v>
      </c>
      <c r="E112" s="132">
        <f>'[1]CONTOH-INPUT'!H169</f>
        <v>3</v>
      </c>
      <c r="F112" s="132">
        <f>'[1]CONTOH-INPUT'!I169</f>
        <v>3</v>
      </c>
      <c r="G112" s="132">
        <f>'[1]CONTOH-INPUT'!J169</f>
        <v>1</v>
      </c>
      <c r="H112" s="133">
        <f>'[1]CONTOH-INPUT'!K169</f>
        <v>1</v>
      </c>
    </row>
    <row r="113" spans="1:8" ht="15" customHeight="1" x14ac:dyDescent="0.2">
      <c r="A113" s="108">
        <f>A112+1</f>
        <v>100</v>
      </c>
      <c r="B113" s="132">
        <f>'[1]CONTOH-INPUT'!E170</f>
        <v>23</v>
      </c>
      <c r="C113" s="132" t="str">
        <f>'[1]CONTOH-INPUT'!F170</f>
        <v>2</v>
      </c>
      <c r="D113" s="132">
        <f>'[1]CONTOH-INPUT'!G170</f>
        <v>2</v>
      </c>
      <c r="E113" s="132">
        <f>'[1]CONTOH-INPUT'!H170</f>
        <v>3</v>
      </c>
      <c r="F113" s="132">
        <f>'[1]CONTOH-INPUT'!I170</f>
        <v>2</v>
      </c>
      <c r="G113" s="132">
        <f>'[1]CONTOH-INPUT'!J170</f>
        <v>1</v>
      </c>
      <c r="H113" s="133">
        <f>'[1]CONTOH-INPUT'!K170</f>
        <v>1</v>
      </c>
    </row>
    <row r="114" spans="1:8" x14ac:dyDescent="0.2">
      <c r="B114" s="79"/>
    </row>
    <row r="115" spans="1:8" x14ac:dyDescent="0.2">
      <c r="B115" s="79"/>
    </row>
    <row r="116" spans="1:8" x14ac:dyDescent="0.2">
      <c r="B116" s="79"/>
    </row>
    <row r="117" spans="1:8" x14ac:dyDescent="0.2">
      <c r="B117" s="79"/>
    </row>
    <row r="118" spans="1:8" x14ac:dyDescent="0.2">
      <c r="B118" s="79"/>
    </row>
    <row r="119" spans="1:8" x14ac:dyDescent="0.2">
      <c r="B119" s="79"/>
    </row>
    <row r="120" spans="1:8" x14ac:dyDescent="0.2">
      <c r="B120" s="79"/>
    </row>
    <row r="121" spans="1:8" x14ac:dyDescent="0.2">
      <c r="B121" s="79"/>
    </row>
    <row r="122" spans="1:8" x14ac:dyDescent="0.2">
      <c r="B122" s="79"/>
    </row>
    <row r="123" spans="1:8" x14ac:dyDescent="0.2">
      <c r="B123" s="79"/>
    </row>
    <row r="124" spans="1:8" x14ac:dyDescent="0.2">
      <c r="B124" s="79"/>
    </row>
    <row r="125" spans="1:8" x14ac:dyDescent="0.2">
      <c r="B125" s="79"/>
    </row>
    <row r="126" spans="1:8" x14ac:dyDescent="0.2">
      <c r="B126" s="79"/>
    </row>
    <row r="127" spans="1:8" x14ac:dyDescent="0.2">
      <c r="B127" s="79"/>
    </row>
    <row r="128" spans="1:8" x14ac:dyDescent="0.2">
      <c r="B128" s="79"/>
    </row>
    <row r="129" spans="2:2" x14ac:dyDescent="0.2">
      <c r="B129" s="79"/>
    </row>
    <row r="130" spans="2:2" x14ac:dyDescent="0.2">
      <c r="B130" s="79"/>
    </row>
    <row r="131" spans="2:2" x14ac:dyDescent="0.2">
      <c r="B131" s="79"/>
    </row>
    <row r="132" spans="2:2" x14ac:dyDescent="0.2">
      <c r="B132" s="79"/>
    </row>
    <row r="133" spans="2:2" x14ac:dyDescent="0.2">
      <c r="B133" s="79"/>
    </row>
    <row r="134" spans="2:2" x14ac:dyDescent="0.2">
      <c r="B134" s="79"/>
    </row>
    <row r="135" spans="2:2" x14ac:dyDescent="0.2">
      <c r="B135" s="79"/>
    </row>
    <row r="136" spans="2:2" x14ac:dyDescent="0.2">
      <c r="B136" s="79"/>
    </row>
    <row r="137" spans="2:2" x14ac:dyDescent="0.2">
      <c r="B137" s="79"/>
    </row>
    <row r="138" spans="2:2" x14ac:dyDescent="0.2">
      <c r="B138" s="79"/>
    </row>
    <row r="139" spans="2:2" x14ac:dyDescent="0.2">
      <c r="B139" s="79"/>
    </row>
    <row r="140" spans="2:2" x14ac:dyDescent="0.2">
      <c r="B140" s="79"/>
    </row>
    <row r="141" spans="2:2" x14ac:dyDescent="0.2">
      <c r="B141" s="79"/>
    </row>
    <row r="142" spans="2:2" x14ac:dyDescent="0.2">
      <c r="B142" s="79"/>
    </row>
    <row r="143" spans="2:2" x14ac:dyDescent="0.2">
      <c r="B143" s="79"/>
    </row>
    <row r="144" spans="2:2" x14ac:dyDescent="0.2">
      <c r="B144" s="79"/>
    </row>
    <row r="145" spans="2:2" x14ac:dyDescent="0.2">
      <c r="B145" s="79"/>
    </row>
    <row r="146" spans="2:2" x14ac:dyDescent="0.2">
      <c r="B146" s="79"/>
    </row>
  </sheetData>
  <mergeCells count="2">
    <mergeCell ref="A1:C1"/>
    <mergeCell ref="A2:G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G85"/>
  <sheetViews>
    <sheetView view="pageBreakPreview" topLeftCell="A64" zoomScale="110" zoomScaleNormal="100" zoomScaleSheetLayoutView="110" workbookViewId="0">
      <selection activeCell="F9" sqref="F9"/>
    </sheetView>
  </sheetViews>
  <sheetFormatPr defaultRowHeight="15" customHeight="1" x14ac:dyDescent="0.2"/>
  <cols>
    <col min="1" max="1" width="9.140625" style="13"/>
    <col min="2" max="2" width="25.42578125" style="28" customWidth="1"/>
    <col min="3" max="3" width="21" style="28" customWidth="1"/>
    <col min="4" max="4" width="11.5703125" style="28" customWidth="1"/>
    <col min="5" max="16384" width="9.140625" style="28"/>
  </cols>
  <sheetData>
    <row r="1" spans="1:7" s="58" customFormat="1" ht="15" customHeight="1" x14ac:dyDescent="0.2">
      <c r="A1" s="169" t="s">
        <v>199</v>
      </c>
      <c r="B1" s="169"/>
      <c r="C1" s="169"/>
      <c r="D1" s="169"/>
      <c r="E1" s="169"/>
      <c r="F1" s="169"/>
      <c r="G1" s="121"/>
    </row>
    <row r="2" spans="1:7" ht="15" customHeight="1" x14ac:dyDescent="0.2">
      <c r="A2" s="27"/>
    </row>
    <row r="3" spans="1:7" ht="15" customHeight="1" x14ac:dyDescent="0.2">
      <c r="A3" s="27"/>
    </row>
    <row r="4" spans="1:7" s="50" customFormat="1" ht="15" customHeight="1" x14ac:dyDescent="0.2">
      <c r="A4" s="49" t="s">
        <v>29</v>
      </c>
    </row>
    <row r="6" spans="1:7" ht="15" customHeight="1" x14ac:dyDescent="0.2">
      <c r="A6" s="37" t="s">
        <v>76</v>
      </c>
      <c r="B6" s="165" t="s">
        <v>30</v>
      </c>
      <c r="C6" s="166"/>
      <c r="D6" s="38" t="s">
        <v>56</v>
      </c>
    </row>
    <row r="7" spans="1:7" ht="15" customHeight="1" x14ac:dyDescent="0.2">
      <c r="A7" s="30">
        <v>1</v>
      </c>
      <c r="B7" s="31" t="s">
        <v>42</v>
      </c>
      <c r="C7" s="29" t="s">
        <v>57</v>
      </c>
      <c r="D7" s="72">
        <f>'CONTOH-INPUT'!E15</f>
        <v>0.53</v>
      </c>
    </row>
    <row r="8" spans="1:7" ht="15" customHeight="1" x14ac:dyDescent="0.2">
      <c r="A8" s="32"/>
      <c r="B8" s="33"/>
      <c r="C8" s="33" t="s">
        <v>58</v>
      </c>
      <c r="D8" s="72">
        <f>'CONTOH-INPUT'!E16</f>
        <v>0.47</v>
      </c>
    </row>
    <row r="9" spans="1:7" ht="15" customHeight="1" x14ac:dyDescent="0.2">
      <c r="A9" s="30">
        <v>2</v>
      </c>
      <c r="B9" s="31" t="s">
        <v>55</v>
      </c>
      <c r="C9" s="57" t="s">
        <v>59</v>
      </c>
      <c r="D9" s="73">
        <f>'CONTOH-INPUT'!E20</f>
        <v>0.04</v>
      </c>
    </row>
    <row r="10" spans="1:7" ht="15" customHeight="1" x14ac:dyDescent="0.2">
      <c r="A10" s="35"/>
      <c r="B10" s="36"/>
      <c r="C10" s="57" t="s">
        <v>60</v>
      </c>
      <c r="D10" s="73">
        <f>'CONTOH-INPUT'!E21</f>
        <v>0.35</v>
      </c>
    </row>
    <row r="11" spans="1:7" ht="15" customHeight="1" x14ac:dyDescent="0.2">
      <c r="A11" s="35"/>
      <c r="B11" s="36"/>
      <c r="C11" s="57" t="s">
        <v>61</v>
      </c>
      <c r="D11" s="73">
        <f>'CONTOH-INPUT'!E22</f>
        <v>0.28999999999999998</v>
      </c>
    </row>
    <row r="12" spans="1:7" ht="15" customHeight="1" x14ac:dyDescent="0.2">
      <c r="A12" s="35"/>
      <c r="B12" s="36"/>
      <c r="C12" s="57" t="s">
        <v>62</v>
      </c>
      <c r="D12" s="73">
        <f>'CONTOH-INPUT'!E23</f>
        <v>0.2</v>
      </c>
    </row>
    <row r="13" spans="1:7" ht="15" customHeight="1" x14ac:dyDescent="0.2">
      <c r="A13" s="32"/>
      <c r="B13" s="33"/>
      <c r="C13" s="57" t="s">
        <v>63</v>
      </c>
      <c r="D13" s="73">
        <f>'CONTOH-INPUT'!E24</f>
        <v>0.12</v>
      </c>
    </row>
    <row r="14" spans="1:7" ht="15" customHeight="1" x14ac:dyDescent="0.2">
      <c r="A14" s="30">
        <v>3</v>
      </c>
      <c r="B14" s="31" t="s">
        <v>64</v>
      </c>
      <c r="C14" s="57" t="s">
        <v>65</v>
      </c>
      <c r="D14" s="73">
        <f>'CONTOH-INPUT'!E28</f>
        <v>7.0000000000000007E-2</v>
      </c>
    </row>
    <row r="15" spans="1:7" ht="15" customHeight="1" x14ac:dyDescent="0.2">
      <c r="A15" s="35"/>
      <c r="B15" s="36"/>
      <c r="C15" s="57" t="s">
        <v>66</v>
      </c>
      <c r="D15" s="73">
        <f>'CONTOH-INPUT'!E29</f>
        <v>0.27</v>
      </c>
    </row>
    <row r="16" spans="1:7" ht="15" customHeight="1" x14ac:dyDescent="0.2">
      <c r="A16" s="35"/>
      <c r="B16" s="36"/>
      <c r="C16" s="57" t="s">
        <v>67</v>
      </c>
      <c r="D16" s="73">
        <f>'CONTOH-INPUT'!E30</f>
        <v>0.49</v>
      </c>
    </row>
    <row r="17" spans="1:4" ht="15" customHeight="1" x14ac:dyDescent="0.2">
      <c r="A17" s="35"/>
      <c r="B17" s="36"/>
      <c r="C17" s="57" t="s">
        <v>68</v>
      </c>
      <c r="D17" s="73">
        <f>'CONTOH-INPUT'!E31</f>
        <v>0.14000000000000001</v>
      </c>
    </row>
    <row r="18" spans="1:4" ht="15" customHeight="1" x14ac:dyDescent="0.2">
      <c r="A18" s="35"/>
      <c r="B18" s="36"/>
      <c r="C18" s="57" t="s">
        <v>69</v>
      </c>
      <c r="D18" s="73">
        <f>'CONTOH-INPUT'!E32</f>
        <v>0.03</v>
      </c>
    </row>
    <row r="19" spans="1:4" ht="15" customHeight="1" x14ac:dyDescent="0.2">
      <c r="A19" s="32"/>
      <c r="B19" s="33"/>
      <c r="C19" s="57" t="s">
        <v>70</v>
      </c>
      <c r="D19" s="73">
        <f>'CONTOH-INPUT'!E33</f>
        <v>0</v>
      </c>
    </row>
    <row r="20" spans="1:4" ht="15" customHeight="1" x14ac:dyDescent="0.2">
      <c r="A20" s="30">
        <v>4</v>
      </c>
      <c r="B20" s="31" t="s">
        <v>44</v>
      </c>
      <c r="C20" s="57" t="s">
        <v>71</v>
      </c>
      <c r="D20" s="72">
        <f>'CONTOH-INPUT'!E37</f>
        <v>0.12</v>
      </c>
    </row>
    <row r="21" spans="1:4" ht="15" customHeight="1" x14ac:dyDescent="0.2">
      <c r="A21" s="35"/>
      <c r="B21" s="36"/>
      <c r="C21" s="57" t="s">
        <v>72</v>
      </c>
      <c r="D21" s="72">
        <f>'CONTOH-INPUT'!E38</f>
        <v>0.24</v>
      </c>
    </row>
    <row r="22" spans="1:4" ht="15" customHeight="1" x14ac:dyDescent="0.2">
      <c r="A22" s="35"/>
      <c r="B22" s="36"/>
      <c r="C22" s="57" t="s">
        <v>73</v>
      </c>
      <c r="D22" s="72">
        <f>'CONTOH-INPUT'!E39</f>
        <v>0.21</v>
      </c>
    </row>
    <row r="23" spans="1:4" ht="15" customHeight="1" x14ac:dyDescent="0.2">
      <c r="A23" s="35"/>
      <c r="B23" s="36"/>
      <c r="C23" s="57" t="s">
        <v>74</v>
      </c>
      <c r="D23" s="72">
        <f>'CONTOH-INPUT'!E40</f>
        <v>0.19</v>
      </c>
    </row>
    <row r="24" spans="1:4" ht="15" customHeight="1" x14ac:dyDescent="0.2">
      <c r="A24" s="32"/>
      <c r="B24" s="33"/>
      <c r="C24" s="57" t="s">
        <v>75</v>
      </c>
      <c r="D24" s="72">
        <f>'CONTOH-INPUT'!E41</f>
        <v>0.24</v>
      </c>
    </row>
    <row r="25" spans="1:4" ht="15" customHeight="1" x14ac:dyDescent="0.2">
      <c r="A25" s="30">
        <v>5</v>
      </c>
      <c r="B25" s="31" t="s">
        <v>87</v>
      </c>
      <c r="C25" s="8" t="s">
        <v>94</v>
      </c>
      <c r="D25" s="73">
        <f>'CONTOH-INPUT'!E45</f>
        <v>1</v>
      </c>
    </row>
    <row r="26" spans="1:4" ht="15" customHeight="1" x14ac:dyDescent="0.2">
      <c r="A26" s="35"/>
      <c r="B26" s="36"/>
      <c r="C26" s="8" t="s">
        <v>95</v>
      </c>
      <c r="D26" s="73">
        <f>'CONTOH-INPUT'!E46</f>
        <v>0</v>
      </c>
    </row>
    <row r="27" spans="1:4" ht="15" customHeight="1" x14ac:dyDescent="0.2">
      <c r="A27" s="35"/>
      <c r="B27" s="36"/>
      <c r="C27" s="8" t="s">
        <v>96</v>
      </c>
      <c r="D27" s="73">
        <f>'CONTOH-INPUT'!E47</f>
        <v>0</v>
      </c>
    </row>
    <row r="28" spans="1:4" ht="15" customHeight="1" x14ac:dyDescent="0.2">
      <c r="A28" s="35"/>
      <c r="B28" s="36"/>
      <c r="C28" s="8" t="s">
        <v>97</v>
      </c>
      <c r="D28" s="73">
        <f>'CONTOH-INPUT'!E48</f>
        <v>0</v>
      </c>
    </row>
    <row r="29" spans="1:4" ht="15" customHeight="1" x14ac:dyDescent="0.2">
      <c r="A29" s="35"/>
      <c r="B29" s="36"/>
      <c r="C29" s="8" t="s">
        <v>98</v>
      </c>
      <c r="D29" s="73">
        <f>'CONTOH-INPUT'!E49</f>
        <v>0</v>
      </c>
    </row>
    <row r="30" spans="1:4" ht="15" customHeight="1" x14ac:dyDescent="0.2">
      <c r="A30" s="32"/>
      <c r="B30" s="33"/>
      <c r="C30" s="8" t="s">
        <v>75</v>
      </c>
      <c r="D30" s="73">
        <f>'CONTOH-INPUT'!E50</f>
        <v>0</v>
      </c>
    </row>
    <row r="33" spans="1:4" s="39" customFormat="1" ht="15" customHeight="1" x14ac:dyDescent="0.2">
      <c r="A33" s="40" t="s">
        <v>31</v>
      </c>
      <c r="B33" s="2"/>
      <c r="C33" s="1"/>
      <c r="D33" s="2"/>
    </row>
    <row r="34" spans="1:4" s="39" customFormat="1" ht="15" customHeight="1" x14ac:dyDescent="0.2">
      <c r="A34" s="2"/>
      <c r="B34" s="1"/>
      <c r="C34" s="1"/>
      <c r="D34" s="2"/>
    </row>
    <row r="35" spans="1:4" s="47" customFormat="1" ht="31.5" customHeight="1" x14ac:dyDescent="0.2">
      <c r="A35" s="44" t="s">
        <v>76</v>
      </c>
      <c r="B35" s="45" t="s">
        <v>77</v>
      </c>
      <c r="C35" s="46"/>
      <c r="D35" s="44" t="s">
        <v>78</v>
      </c>
    </row>
    <row r="36" spans="1:4" s="39" customFormat="1" ht="15" customHeight="1" x14ac:dyDescent="0.2">
      <c r="A36" s="41">
        <v>1</v>
      </c>
      <c r="B36" s="163" t="s">
        <v>80</v>
      </c>
      <c r="C36" s="167"/>
      <c r="D36" s="54">
        <f>'CONTOH-INPUT'!L173</f>
        <v>3.27</v>
      </c>
    </row>
    <row r="37" spans="1:4" s="39" customFormat="1" ht="15" customHeight="1" x14ac:dyDescent="0.2">
      <c r="A37" s="11">
        <v>2</v>
      </c>
      <c r="B37" s="163" t="s">
        <v>79</v>
      </c>
      <c r="C37" s="164"/>
      <c r="D37" s="55">
        <f>'CONTOH-INPUT'!M173</f>
        <v>3.08</v>
      </c>
    </row>
    <row r="38" spans="1:4" s="39" customFormat="1" ht="15" customHeight="1" x14ac:dyDescent="0.2">
      <c r="A38" s="11">
        <v>3</v>
      </c>
      <c r="B38" s="163" t="s">
        <v>204</v>
      </c>
      <c r="C38" s="164"/>
      <c r="D38" s="55">
        <f>'CONTOH-INPUT'!N173</f>
        <v>3.11</v>
      </c>
    </row>
    <row r="39" spans="1:4" s="39" customFormat="1" ht="15" customHeight="1" x14ac:dyDescent="0.2">
      <c r="A39" s="11">
        <v>4</v>
      </c>
      <c r="B39" s="163" t="s">
        <v>205</v>
      </c>
      <c r="C39" s="164"/>
      <c r="D39" s="55">
        <f>'CONTOH-INPUT'!O173</f>
        <v>3.71</v>
      </c>
    </row>
    <row r="40" spans="1:4" s="39" customFormat="1" ht="15" customHeight="1" x14ac:dyDescent="0.2">
      <c r="A40" s="11">
        <v>5</v>
      </c>
      <c r="B40" s="163" t="s">
        <v>206</v>
      </c>
      <c r="C40" s="164"/>
      <c r="D40" s="55">
        <f>'CONTOH-INPUT'!P173</f>
        <v>3.24</v>
      </c>
    </row>
    <row r="41" spans="1:4" s="39" customFormat="1" ht="15" customHeight="1" x14ac:dyDescent="0.2">
      <c r="A41" s="11">
        <v>6</v>
      </c>
      <c r="B41" s="163" t="s">
        <v>207</v>
      </c>
      <c r="C41" s="164"/>
      <c r="D41" s="55">
        <f>'CONTOH-INPUT'!Q173</f>
        <v>3.24</v>
      </c>
    </row>
    <row r="42" spans="1:4" s="39" customFormat="1" ht="15" customHeight="1" x14ac:dyDescent="0.2">
      <c r="A42" s="11">
        <v>7</v>
      </c>
      <c r="B42" s="163" t="s">
        <v>208</v>
      </c>
      <c r="C42" s="164"/>
      <c r="D42" s="55">
        <f>'CONTOH-INPUT'!R173</f>
        <v>3.24</v>
      </c>
    </row>
    <row r="43" spans="1:4" s="39" customFormat="1" ht="15" customHeight="1" x14ac:dyDescent="0.2">
      <c r="A43" s="11">
        <v>8</v>
      </c>
      <c r="B43" s="163" t="s">
        <v>209</v>
      </c>
      <c r="C43" s="164"/>
      <c r="D43" s="55">
        <f>'CONTOH-INPUT'!S173</f>
        <v>3.24</v>
      </c>
    </row>
    <row r="44" spans="1:4" s="39" customFormat="1" ht="15" customHeight="1" x14ac:dyDescent="0.2">
      <c r="A44" s="11">
        <v>9</v>
      </c>
      <c r="B44" s="163" t="s">
        <v>210</v>
      </c>
      <c r="C44" s="164"/>
      <c r="D44" s="55">
        <f>'CONTOH-INPUT'!T173</f>
        <v>3.03</v>
      </c>
    </row>
    <row r="45" spans="1:4" s="39" customFormat="1" ht="15" customHeight="1" x14ac:dyDescent="0.2">
      <c r="A45" s="42"/>
      <c r="B45" s="48" t="s">
        <v>81</v>
      </c>
      <c r="C45" s="43"/>
      <c r="D45" s="56">
        <f>'CONTOH-INPUT'!L175</f>
        <v>3.2075999999999998</v>
      </c>
    </row>
    <row r="46" spans="1:4" s="39" customFormat="1" ht="15" customHeight="1" x14ac:dyDescent="0.2">
      <c r="A46" s="2"/>
      <c r="B46" s="40"/>
      <c r="C46" s="1"/>
      <c r="D46" s="122"/>
    </row>
    <row r="47" spans="1:4" s="39" customFormat="1" ht="15" customHeight="1" x14ac:dyDescent="0.2">
      <c r="A47" s="2"/>
      <c r="B47" s="40"/>
      <c r="C47" s="1"/>
      <c r="D47" s="122"/>
    </row>
    <row r="48" spans="1:4" s="39" customFormat="1" ht="15" customHeight="1" x14ac:dyDescent="0.2">
      <c r="A48" s="2"/>
      <c r="B48" s="40"/>
      <c r="C48" s="1"/>
      <c r="D48" s="122"/>
    </row>
    <row r="49" spans="1:4" s="39" customFormat="1" ht="15" customHeight="1" x14ac:dyDescent="0.2">
      <c r="A49" s="2"/>
      <c r="B49" s="40"/>
      <c r="C49" s="1"/>
      <c r="D49" s="122"/>
    </row>
    <row r="50" spans="1:4" s="39" customFormat="1" ht="15" customHeight="1" x14ac:dyDescent="0.2">
      <c r="A50" s="2"/>
      <c r="B50" s="40"/>
      <c r="C50" s="1"/>
      <c r="D50" s="122"/>
    </row>
    <row r="51" spans="1:4" s="39" customFormat="1" ht="15" customHeight="1" x14ac:dyDescent="0.2">
      <c r="A51" s="2"/>
      <c r="B51" s="40"/>
      <c r="C51" s="1"/>
      <c r="D51" s="122"/>
    </row>
    <row r="52" spans="1:4" s="39" customFormat="1" ht="15" customHeight="1" x14ac:dyDescent="0.2">
      <c r="A52" s="2"/>
      <c r="B52" s="40"/>
      <c r="C52" s="1"/>
      <c r="D52" s="122"/>
    </row>
    <row r="53" spans="1:4" s="39" customFormat="1" ht="15" customHeight="1" x14ac:dyDescent="0.2">
      <c r="A53" s="2"/>
      <c r="B53" s="40"/>
      <c r="C53" s="1"/>
      <c r="D53" s="122"/>
    </row>
    <row r="54" spans="1:4" s="39" customFormat="1" ht="15" customHeight="1" x14ac:dyDescent="0.2">
      <c r="A54" s="2"/>
      <c r="B54" s="40"/>
      <c r="C54" s="1"/>
      <c r="D54" s="122"/>
    </row>
    <row r="55" spans="1:4" s="39" customFormat="1" ht="15" customHeight="1" x14ac:dyDescent="0.2">
      <c r="A55" s="2"/>
      <c r="B55" s="40"/>
      <c r="C55" s="1"/>
      <c r="D55" s="122"/>
    </row>
    <row r="56" spans="1:4" s="39" customFormat="1" ht="15" customHeight="1" x14ac:dyDescent="0.2">
      <c r="A56" s="2"/>
      <c r="B56" s="40"/>
      <c r="C56" s="1"/>
      <c r="D56" s="122"/>
    </row>
    <row r="57" spans="1:4" s="39" customFormat="1" ht="15" customHeight="1" x14ac:dyDescent="0.2">
      <c r="A57" s="13"/>
      <c r="B57" s="28"/>
      <c r="C57" s="28"/>
      <c r="D57" s="28"/>
    </row>
    <row r="58" spans="1:4" s="39" customFormat="1" ht="15" customHeight="1" x14ac:dyDescent="0.2">
      <c r="A58" s="13"/>
      <c r="B58" s="28"/>
      <c r="C58" s="28"/>
      <c r="D58" s="28" t="s">
        <v>203</v>
      </c>
    </row>
    <row r="59" spans="1:4" s="39" customFormat="1" ht="15" customHeight="1" x14ac:dyDescent="0.2">
      <c r="A59" s="13"/>
      <c r="B59" s="28"/>
      <c r="C59" s="28"/>
      <c r="D59" s="28"/>
    </row>
    <row r="60" spans="1:4" s="39" customFormat="1" ht="15" customHeight="1" x14ac:dyDescent="0.2">
      <c r="A60" s="13"/>
      <c r="B60" s="28"/>
      <c r="C60" s="28"/>
      <c r="D60" s="28"/>
    </row>
    <row r="61" spans="1:4" s="39" customFormat="1" ht="15" customHeight="1" x14ac:dyDescent="0.2">
      <c r="A61" s="13"/>
      <c r="B61" s="28"/>
      <c r="C61" s="28"/>
      <c r="D61" s="28"/>
    </row>
    <row r="62" spans="1:4" ht="15" customHeight="1" x14ac:dyDescent="0.2">
      <c r="B62" s="28" t="str">
        <f>B44</f>
        <v>Penanganana Pengaduan</v>
      </c>
      <c r="C62" s="51">
        <f>D44</f>
        <v>3.03</v>
      </c>
    </row>
    <row r="63" spans="1:4" ht="15" customHeight="1" x14ac:dyDescent="0.2">
      <c r="B63" s="28" t="str">
        <f>B43</f>
        <v>Kualitas Sarana dan Prasarana</v>
      </c>
      <c r="C63" s="51">
        <f>D43</f>
        <v>3.24</v>
      </c>
    </row>
    <row r="64" spans="1:4" ht="15" customHeight="1" x14ac:dyDescent="0.2">
      <c r="B64" s="28" t="str">
        <f>B42</f>
        <v>Kesopanan dan Keramahan Petugas</v>
      </c>
      <c r="C64" s="51">
        <f>D42</f>
        <v>3.24</v>
      </c>
    </row>
    <row r="65" spans="2:3" ht="15" customHeight="1" x14ac:dyDescent="0.2">
      <c r="B65" s="28" t="str">
        <f>B41</f>
        <v>Kompetensi/Kemampuan Petugas</v>
      </c>
      <c r="C65" s="51">
        <f>D41</f>
        <v>3.24</v>
      </c>
    </row>
    <row r="66" spans="2:3" ht="15" customHeight="1" x14ac:dyDescent="0.2">
      <c r="B66" s="28" t="str">
        <f>B40</f>
        <v>Kesesuaian Produk Layanan</v>
      </c>
      <c r="C66" s="51">
        <f>D40</f>
        <v>3.24</v>
      </c>
    </row>
    <row r="67" spans="2:3" ht="15" customHeight="1" x14ac:dyDescent="0.2">
      <c r="B67" s="28" t="str">
        <f>B39</f>
        <v>Kewajaran Biaya</v>
      </c>
      <c r="C67" s="51">
        <f>D39</f>
        <v>3.71</v>
      </c>
    </row>
    <row r="68" spans="2:3" ht="15" customHeight="1" x14ac:dyDescent="0.2">
      <c r="B68" s="28" t="str">
        <f>B38</f>
        <v>Kecepatan Waktu Pelayanan</v>
      </c>
      <c r="C68" s="51">
        <f>D38</f>
        <v>3.11</v>
      </c>
    </row>
    <row r="69" spans="2:3" ht="15" customHeight="1" x14ac:dyDescent="0.2">
      <c r="B69" s="28" t="str">
        <f>B37</f>
        <v>Prosedur pelayanan</v>
      </c>
      <c r="C69" s="51">
        <f>D37</f>
        <v>3.08</v>
      </c>
    </row>
    <row r="70" spans="2:3" ht="15" customHeight="1" x14ac:dyDescent="0.2">
      <c r="B70" s="28" t="str">
        <f>B36</f>
        <v>Persyaratan pelayanan</v>
      </c>
      <c r="C70" s="51">
        <f>D36</f>
        <v>3.27</v>
      </c>
    </row>
    <row r="80" spans="2:3" ht="15" customHeight="1" x14ac:dyDescent="0.2">
      <c r="B80" s="67" t="s">
        <v>83</v>
      </c>
      <c r="C80" s="39"/>
    </row>
    <row r="81" spans="2:6" ht="15" customHeight="1" x14ac:dyDescent="0.2">
      <c r="B81" s="49" t="s">
        <v>32</v>
      </c>
      <c r="C81" s="39"/>
      <c r="D81" s="68" t="s">
        <v>85</v>
      </c>
      <c r="E81" s="168">
        <f>D45*25</f>
        <v>80.19</v>
      </c>
      <c r="F81" s="168"/>
    </row>
    <row r="82" spans="2:6" ht="15" customHeight="1" x14ac:dyDescent="0.2">
      <c r="B82" s="49" t="s">
        <v>84</v>
      </c>
      <c r="C82" s="39"/>
      <c r="D82" s="69" t="s">
        <v>85</v>
      </c>
      <c r="E82" s="162" t="str">
        <f>IF(E81&gt;88.31,"A",IF(E81&gt;76.61,"B",IF(E81&gt;65,"C","D")))</f>
        <v>B</v>
      </c>
      <c r="F82" s="162"/>
    </row>
    <row r="83" spans="2:6" ht="15" customHeight="1" x14ac:dyDescent="0.2">
      <c r="B83" s="49" t="s">
        <v>86</v>
      </c>
      <c r="C83" s="39"/>
      <c r="D83" s="69" t="s">
        <v>85</v>
      </c>
      <c r="E83" s="162" t="str">
        <f>IF(E81&gt;88.31,"Sangat Baik",IF(E81&gt;76.61,"Baik",IF(E81&gt;65,"Kurang Baik","Tidak Baik")))</f>
        <v>Baik</v>
      </c>
      <c r="F83" s="162"/>
    </row>
    <row r="85" spans="2:6" ht="15" customHeight="1" x14ac:dyDescent="0.2">
      <c r="E85" s="39"/>
    </row>
  </sheetData>
  <mergeCells count="14">
    <mergeCell ref="A1:F1"/>
    <mergeCell ref="B39:C39"/>
    <mergeCell ref="B40:C40"/>
    <mergeCell ref="B41:C41"/>
    <mergeCell ref="B43:C43"/>
    <mergeCell ref="E83:F83"/>
    <mergeCell ref="B44:C44"/>
    <mergeCell ref="B6:C6"/>
    <mergeCell ref="B36:C36"/>
    <mergeCell ref="B37:C37"/>
    <mergeCell ref="B42:C42"/>
    <mergeCell ref="E82:F82"/>
    <mergeCell ref="E81:F81"/>
    <mergeCell ref="B38:C38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5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6"/>
  <sheetViews>
    <sheetView view="pageBreakPreview" topLeftCell="A25" zoomScale="120" zoomScaleNormal="100" zoomScaleSheetLayoutView="120" workbookViewId="0">
      <selection activeCell="B6" sqref="B6:O6"/>
    </sheetView>
  </sheetViews>
  <sheetFormatPr defaultRowHeight="12.75" outlineLevelRow="1" x14ac:dyDescent="0.2"/>
  <cols>
    <col min="1" max="1" width="3.140625" customWidth="1"/>
    <col min="2" max="2" width="9.28515625" customWidth="1"/>
    <col min="6" max="6" width="4.140625" customWidth="1"/>
    <col min="7" max="7" width="4" customWidth="1"/>
    <col min="8" max="8" width="16.140625" customWidth="1"/>
    <col min="9" max="9" width="2" customWidth="1"/>
    <col min="10" max="10" width="5.85546875" customWidth="1"/>
    <col min="11" max="11" width="1.42578125" customWidth="1"/>
    <col min="12" max="12" width="7" customWidth="1"/>
    <col min="13" max="13" width="5.28515625" customWidth="1"/>
    <col min="14" max="14" width="1.5703125" customWidth="1"/>
    <col min="15" max="15" width="7.42578125" customWidth="1"/>
    <col min="16" max="16" width="2.7109375" customWidth="1"/>
  </cols>
  <sheetData>
    <row r="1" spans="1:16" ht="7.5" customHeight="1" x14ac:dyDescent="0.2"/>
    <row r="2" spans="1:16" ht="13.5" thickBot="1" x14ac:dyDescent="0.25"/>
    <row r="3" spans="1:16" ht="13.5" thickTop="1" x14ac:dyDescent="0.2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1"/>
    </row>
    <row r="4" spans="1:16" s="94" customFormat="1" ht="20.25" customHeight="1" x14ac:dyDescent="0.2">
      <c r="A4" s="92"/>
      <c r="B4" s="183" t="s">
        <v>241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93"/>
    </row>
    <row r="5" spans="1:16" s="94" customFormat="1" ht="20.25" customHeight="1" x14ac:dyDescent="0.2">
      <c r="A5" s="92"/>
      <c r="B5" s="183" t="s">
        <v>318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93"/>
    </row>
    <row r="6" spans="1:16" s="94" customFormat="1" ht="20.25" customHeight="1" x14ac:dyDescent="0.2">
      <c r="A6" s="92"/>
      <c r="B6" s="183" t="s">
        <v>214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93"/>
    </row>
    <row r="7" spans="1:16" s="94" customFormat="1" ht="20.25" customHeight="1" x14ac:dyDescent="0.2">
      <c r="A7" s="92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93"/>
    </row>
    <row r="8" spans="1:16" s="94" customFormat="1" ht="20.25" customHeight="1" x14ac:dyDescent="0.2">
      <c r="A8" s="92"/>
      <c r="B8" s="183" t="s">
        <v>239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93"/>
    </row>
    <row r="9" spans="1:16" ht="14.25" customHeight="1" x14ac:dyDescent="0.2">
      <c r="A9" s="95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7"/>
    </row>
    <row r="10" spans="1:16" ht="12" customHeight="1" x14ac:dyDescent="0.2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7"/>
    </row>
    <row r="11" spans="1:16" ht="13.5" thickBot="1" x14ac:dyDescent="0.25">
      <c r="A11" s="95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7"/>
    </row>
    <row r="12" spans="1:16" ht="13.5" outlineLevel="1" thickTop="1" x14ac:dyDescent="0.2">
      <c r="A12" s="98"/>
      <c r="B12" s="184" t="s">
        <v>215</v>
      </c>
      <c r="C12" s="185"/>
      <c r="D12" s="185"/>
      <c r="E12" s="185"/>
      <c r="F12" s="186"/>
      <c r="G12" s="96"/>
      <c r="H12" s="190" t="s">
        <v>228</v>
      </c>
      <c r="I12" s="191"/>
      <c r="J12" s="191"/>
      <c r="K12" s="191"/>
      <c r="L12" s="191"/>
      <c r="M12" s="191"/>
      <c r="N12" s="191"/>
      <c r="O12" s="192"/>
      <c r="P12" s="97"/>
    </row>
    <row r="13" spans="1:16" ht="13.5" outlineLevel="1" thickBot="1" x14ac:dyDescent="0.25">
      <c r="A13" s="98"/>
      <c r="B13" s="187"/>
      <c r="C13" s="188"/>
      <c r="D13" s="188"/>
      <c r="E13" s="188"/>
      <c r="F13" s="189"/>
      <c r="G13" s="96"/>
      <c r="H13" s="193"/>
      <c r="I13" s="194"/>
      <c r="J13" s="194"/>
      <c r="K13" s="194"/>
      <c r="L13" s="194"/>
      <c r="M13" s="194"/>
      <c r="N13" s="194"/>
      <c r="O13" s="195"/>
      <c r="P13" s="97"/>
    </row>
    <row r="14" spans="1:16" ht="13.5" customHeight="1" outlineLevel="1" thickTop="1" x14ac:dyDescent="0.2">
      <c r="A14" s="95"/>
      <c r="B14" s="170">
        <f>'CONTOH-INPUT'!L176</f>
        <v>80.19</v>
      </c>
      <c r="C14" s="171"/>
      <c r="D14" s="171"/>
      <c r="E14" s="171"/>
      <c r="F14" s="172"/>
      <c r="G14" s="96"/>
      <c r="H14" s="179" t="s">
        <v>216</v>
      </c>
      <c r="I14" s="180"/>
      <c r="J14" s="180"/>
      <c r="K14" s="180"/>
      <c r="L14" s="180"/>
      <c r="M14" s="180"/>
      <c r="N14" s="180"/>
      <c r="O14" s="181"/>
      <c r="P14" s="97"/>
    </row>
    <row r="15" spans="1:16" ht="12.75" customHeight="1" outlineLevel="1" x14ac:dyDescent="0.2">
      <c r="A15" s="95"/>
      <c r="B15" s="173"/>
      <c r="C15" s="174"/>
      <c r="D15" s="174"/>
      <c r="E15" s="174"/>
      <c r="F15" s="175"/>
      <c r="G15" s="96"/>
      <c r="H15" s="95"/>
      <c r="I15" s="96"/>
      <c r="J15" s="96"/>
      <c r="K15" s="96"/>
      <c r="L15" s="96"/>
      <c r="M15" s="96"/>
      <c r="N15" s="96"/>
      <c r="O15" s="97"/>
      <c r="P15" s="97"/>
    </row>
    <row r="16" spans="1:16" ht="12.75" customHeight="1" outlineLevel="1" x14ac:dyDescent="0.2">
      <c r="A16" s="95"/>
      <c r="B16" s="173"/>
      <c r="C16" s="174"/>
      <c r="D16" s="174"/>
      <c r="E16" s="174"/>
      <c r="F16" s="175"/>
      <c r="G16" s="96"/>
      <c r="H16" s="99" t="s">
        <v>217</v>
      </c>
      <c r="I16" s="100" t="s">
        <v>20</v>
      </c>
      <c r="J16" s="10">
        <f>'CONTOH-INPUT'!D17</f>
        <v>100</v>
      </c>
      <c r="K16" s="96"/>
      <c r="L16" s="96"/>
      <c r="M16" s="96"/>
      <c r="N16" s="96"/>
      <c r="O16" s="97"/>
      <c r="P16" s="97"/>
    </row>
    <row r="17" spans="1:16" ht="12.75" customHeight="1" outlineLevel="1" x14ac:dyDescent="0.2">
      <c r="A17" s="95"/>
      <c r="B17" s="173"/>
      <c r="C17" s="174"/>
      <c r="D17" s="174"/>
      <c r="E17" s="174"/>
      <c r="F17" s="175"/>
      <c r="G17" s="96"/>
      <c r="H17" s="99"/>
      <c r="I17" s="96"/>
      <c r="J17" s="96"/>
      <c r="K17" s="96"/>
      <c r="L17" s="96"/>
      <c r="M17" s="96"/>
      <c r="N17" s="96"/>
      <c r="O17" s="97"/>
      <c r="P17" s="97"/>
    </row>
    <row r="18" spans="1:16" ht="12.75" customHeight="1" outlineLevel="1" x14ac:dyDescent="0.2">
      <c r="A18" s="95"/>
      <c r="B18" s="173"/>
      <c r="C18" s="174"/>
      <c r="D18" s="174"/>
      <c r="E18" s="174"/>
      <c r="F18" s="175"/>
      <c r="G18" s="96"/>
      <c r="H18" s="99" t="s">
        <v>218</v>
      </c>
      <c r="I18" s="100" t="s">
        <v>20</v>
      </c>
      <c r="J18" s="100" t="s">
        <v>219</v>
      </c>
      <c r="K18" s="101" t="s">
        <v>20</v>
      </c>
      <c r="L18" s="10">
        <f>'CONTOH-INPUT'!D15</f>
        <v>53</v>
      </c>
      <c r="M18" s="100" t="s">
        <v>220</v>
      </c>
      <c r="N18" s="100" t="s">
        <v>20</v>
      </c>
      <c r="O18" s="106">
        <f>'CONTOH-INPUT'!D16</f>
        <v>47</v>
      </c>
      <c r="P18" s="97"/>
    </row>
    <row r="19" spans="1:16" ht="12.75" customHeight="1" outlineLevel="1" x14ac:dyDescent="0.2">
      <c r="A19" s="95"/>
      <c r="B19" s="173"/>
      <c r="C19" s="174"/>
      <c r="D19" s="174"/>
      <c r="E19" s="174"/>
      <c r="F19" s="175"/>
      <c r="G19" s="96"/>
      <c r="H19" s="99"/>
      <c r="I19" s="96"/>
      <c r="J19" s="96"/>
      <c r="K19" s="96"/>
      <c r="L19" s="96"/>
      <c r="M19" s="96"/>
      <c r="N19" s="96"/>
      <c r="O19" s="97"/>
      <c r="P19" s="97"/>
    </row>
    <row r="20" spans="1:16" ht="12.75" customHeight="1" outlineLevel="1" x14ac:dyDescent="0.2">
      <c r="A20" s="95"/>
      <c r="B20" s="173"/>
      <c r="C20" s="174"/>
      <c r="D20" s="174"/>
      <c r="E20" s="174"/>
      <c r="F20" s="175"/>
      <c r="G20" s="96"/>
      <c r="H20" s="99" t="s">
        <v>221</v>
      </c>
      <c r="I20" s="100" t="s">
        <v>20</v>
      </c>
      <c r="J20" s="100" t="s">
        <v>222</v>
      </c>
      <c r="K20" s="101" t="s">
        <v>20</v>
      </c>
      <c r="L20" s="10">
        <f>'CONTOH-INPUT'!D28</f>
        <v>7</v>
      </c>
      <c r="M20" s="96"/>
      <c r="N20" s="96"/>
      <c r="O20" s="97"/>
      <c r="P20" s="97"/>
    </row>
    <row r="21" spans="1:16" ht="12.75" customHeight="1" outlineLevel="1" x14ac:dyDescent="0.2">
      <c r="A21" s="95"/>
      <c r="B21" s="173"/>
      <c r="C21" s="174"/>
      <c r="D21" s="174"/>
      <c r="E21" s="174"/>
      <c r="F21" s="175"/>
      <c r="G21" s="96"/>
      <c r="H21" s="99"/>
      <c r="I21" s="96"/>
      <c r="J21" s="96"/>
      <c r="K21" s="96"/>
      <c r="L21" s="96"/>
      <c r="M21" s="96"/>
      <c r="N21" s="96"/>
      <c r="O21" s="97"/>
      <c r="P21" s="97"/>
    </row>
    <row r="22" spans="1:16" ht="12.75" customHeight="1" outlineLevel="1" x14ac:dyDescent="0.2">
      <c r="A22" s="95"/>
      <c r="B22" s="173"/>
      <c r="C22" s="174"/>
      <c r="D22" s="174"/>
      <c r="E22" s="174"/>
      <c r="F22" s="175"/>
      <c r="G22" s="96"/>
      <c r="H22" s="99"/>
      <c r="I22" s="96"/>
      <c r="J22" s="100" t="s">
        <v>66</v>
      </c>
      <c r="K22" s="100" t="s">
        <v>20</v>
      </c>
      <c r="L22" s="10">
        <f>'CONTOH-INPUT'!D29</f>
        <v>27</v>
      </c>
      <c r="M22" s="96"/>
      <c r="N22" s="96"/>
      <c r="O22" s="97"/>
      <c r="P22" s="97"/>
    </row>
    <row r="23" spans="1:16" ht="12.75" customHeight="1" outlineLevel="1" x14ac:dyDescent="0.2">
      <c r="A23" s="95"/>
      <c r="B23" s="173"/>
      <c r="C23" s="174"/>
      <c r="D23" s="174"/>
      <c r="E23" s="174"/>
      <c r="F23" s="175"/>
      <c r="G23" s="96"/>
      <c r="H23" s="99"/>
      <c r="I23" s="96"/>
      <c r="J23" s="96"/>
      <c r="K23" s="96"/>
      <c r="L23" s="96"/>
      <c r="M23" s="96"/>
      <c r="N23" s="96"/>
      <c r="O23" s="97"/>
      <c r="P23" s="97"/>
    </row>
    <row r="24" spans="1:16" ht="12.75" customHeight="1" outlineLevel="1" x14ac:dyDescent="0.2">
      <c r="A24" s="95"/>
      <c r="B24" s="173"/>
      <c r="C24" s="174"/>
      <c r="D24" s="174"/>
      <c r="E24" s="174"/>
      <c r="F24" s="175"/>
      <c r="G24" s="96"/>
      <c r="H24" s="99"/>
      <c r="I24" s="96"/>
      <c r="J24" s="100" t="s">
        <v>67</v>
      </c>
      <c r="K24" s="100" t="s">
        <v>20</v>
      </c>
      <c r="L24" s="10">
        <f>'CONTOH-INPUT'!D30</f>
        <v>49</v>
      </c>
      <c r="M24" s="96"/>
      <c r="N24" s="96"/>
      <c r="O24" s="97"/>
      <c r="P24" s="97"/>
    </row>
    <row r="25" spans="1:16" ht="12.75" customHeight="1" outlineLevel="1" x14ac:dyDescent="0.2">
      <c r="A25" s="95"/>
      <c r="B25" s="173"/>
      <c r="C25" s="174"/>
      <c r="D25" s="174"/>
      <c r="E25" s="174"/>
      <c r="F25" s="175"/>
      <c r="G25" s="96"/>
      <c r="H25" s="99"/>
      <c r="I25" s="96"/>
      <c r="J25" s="96"/>
      <c r="K25" s="96"/>
      <c r="L25" s="96"/>
      <c r="M25" s="96"/>
      <c r="N25" s="96"/>
      <c r="O25" s="97"/>
      <c r="P25" s="97"/>
    </row>
    <row r="26" spans="1:16" ht="12.75" customHeight="1" outlineLevel="1" x14ac:dyDescent="0.2">
      <c r="A26" s="95"/>
      <c r="B26" s="173"/>
      <c r="C26" s="174"/>
      <c r="D26" s="174"/>
      <c r="E26" s="174"/>
      <c r="F26" s="175"/>
      <c r="G26" s="96"/>
      <c r="H26" s="99"/>
      <c r="I26" s="96"/>
      <c r="J26" s="100" t="s">
        <v>223</v>
      </c>
      <c r="K26" s="100" t="s">
        <v>20</v>
      </c>
      <c r="L26" s="10">
        <f>'CONTOH-INPUT'!D31</f>
        <v>14</v>
      </c>
      <c r="M26" s="96"/>
      <c r="N26" s="96"/>
      <c r="O26" s="97"/>
      <c r="P26" s="97"/>
    </row>
    <row r="27" spans="1:16" ht="12.75" customHeight="1" outlineLevel="1" x14ac:dyDescent="0.2">
      <c r="A27" s="95"/>
      <c r="B27" s="173"/>
      <c r="C27" s="174"/>
      <c r="D27" s="174"/>
      <c r="E27" s="174"/>
      <c r="F27" s="175"/>
      <c r="G27" s="96"/>
      <c r="H27" s="99"/>
      <c r="I27" s="96"/>
      <c r="J27" s="96"/>
      <c r="K27" s="96"/>
      <c r="L27" s="96"/>
      <c r="M27" s="96"/>
      <c r="N27" s="96"/>
      <c r="O27" s="97"/>
      <c r="P27" s="97"/>
    </row>
    <row r="28" spans="1:16" ht="12.75" customHeight="1" outlineLevel="1" x14ac:dyDescent="0.2">
      <c r="A28" s="95"/>
      <c r="B28" s="173"/>
      <c r="C28" s="174"/>
      <c r="D28" s="174"/>
      <c r="E28" s="174"/>
      <c r="F28" s="175"/>
      <c r="G28" s="96"/>
      <c r="H28" s="99"/>
      <c r="I28" s="96"/>
      <c r="J28" s="100" t="s">
        <v>224</v>
      </c>
      <c r="K28" s="100" t="s">
        <v>20</v>
      </c>
      <c r="L28" s="10">
        <f>'CONTOH-INPUT'!D32</f>
        <v>3</v>
      </c>
      <c r="M28" s="96"/>
      <c r="N28" s="96"/>
      <c r="O28" s="97"/>
      <c r="P28" s="97"/>
    </row>
    <row r="29" spans="1:16" ht="12.75" customHeight="1" outlineLevel="1" x14ac:dyDescent="0.2">
      <c r="A29" s="95"/>
      <c r="B29" s="173"/>
      <c r="C29" s="174"/>
      <c r="D29" s="174"/>
      <c r="E29" s="174"/>
      <c r="F29" s="175"/>
      <c r="G29" s="96"/>
      <c r="H29" s="99"/>
      <c r="I29" s="96"/>
      <c r="J29" s="96"/>
      <c r="K29" s="96"/>
      <c r="L29" s="96"/>
      <c r="M29" s="96"/>
      <c r="N29" s="96"/>
      <c r="O29" s="97"/>
      <c r="P29" s="97"/>
    </row>
    <row r="30" spans="1:16" ht="12.75" customHeight="1" outlineLevel="1" x14ac:dyDescent="0.2">
      <c r="A30" s="95"/>
      <c r="B30" s="173"/>
      <c r="C30" s="174"/>
      <c r="D30" s="174"/>
      <c r="E30" s="174"/>
      <c r="F30" s="175"/>
      <c r="G30" s="96"/>
      <c r="H30" s="99"/>
      <c r="I30" s="96"/>
      <c r="J30" s="100" t="s">
        <v>225</v>
      </c>
      <c r="K30" s="100" t="s">
        <v>20</v>
      </c>
      <c r="L30" s="10">
        <f>'CONTOH-INPUT'!D33</f>
        <v>0</v>
      </c>
      <c r="M30" s="96"/>
      <c r="N30" s="96"/>
      <c r="O30" s="97"/>
      <c r="P30" s="97"/>
    </row>
    <row r="31" spans="1:16" ht="12.75" customHeight="1" outlineLevel="1" x14ac:dyDescent="0.2">
      <c r="A31" s="95"/>
      <c r="B31" s="173"/>
      <c r="C31" s="174"/>
      <c r="D31" s="174"/>
      <c r="E31" s="174"/>
      <c r="F31" s="175"/>
      <c r="G31" s="96"/>
      <c r="H31" s="99"/>
      <c r="I31" s="96"/>
      <c r="J31" s="96"/>
      <c r="K31" s="96"/>
      <c r="L31" s="96"/>
      <c r="M31" s="96"/>
      <c r="N31" s="96"/>
      <c r="O31" s="97"/>
      <c r="P31" s="97"/>
    </row>
    <row r="32" spans="1:16" ht="12.75" customHeight="1" outlineLevel="1" x14ac:dyDescent="0.2">
      <c r="A32" s="95"/>
      <c r="B32" s="173"/>
      <c r="C32" s="174"/>
      <c r="D32" s="174"/>
      <c r="E32" s="174"/>
      <c r="F32" s="175"/>
      <c r="G32" s="96"/>
      <c r="H32" s="99" t="s">
        <v>226</v>
      </c>
      <c r="I32" s="100" t="s">
        <v>20</v>
      </c>
      <c r="J32" s="100" t="s">
        <v>240</v>
      </c>
      <c r="K32" s="96"/>
      <c r="L32" s="96"/>
      <c r="M32" s="96"/>
      <c r="N32" s="96"/>
      <c r="O32" s="97"/>
      <c r="P32" s="97"/>
    </row>
    <row r="33" spans="1:16" ht="13.5" customHeight="1" outlineLevel="1" thickBot="1" x14ac:dyDescent="0.25">
      <c r="A33" s="95"/>
      <c r="B33" s="176"/>
      <c r="C33" s="177"/>
      <c r="D33" s="177"/>
      <c r="E33" s="177"/>
      <c r="F33" s="178"/>
      <c r="G33" s="96"/>
      <c r="H33" s="102"/>
      <c r="I33" s="103"/>
      <c r="J33" s="103"/>
      <c r="K33" s="103"/>
      <c r="L33" s="103"/>
      <c r="M33" s="103"/>
      <c r="N33" s="103"/>
      <c r="O33" s="104"/>
      <c r="P33" s="97"/>
    </row>
    <row r="34" spans="1:16" ht="13.5" outlineLevel="1" thickTop="1" x14ac:dyDescent="0.2">
      <c r="A34" s="95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7"/>
    </row>
    <row r="35" spans="1:16" s="94" customFormat="1" ht="19.5" customHeight="1" outlineLevel="1" x14ac:dyDescent="0.2">
      <c r="A35" s="92"/>
      <c r="B35" s="182" t="s">
        <v>227</v>
      </c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93"/>
    </row>
    <row r="36" spans="1:16" s="94" customFormat="1" ht="19.5" customHeight="1" outlineLevel="1" x14ac:dyDescent="0.2">
      <c r="A36" s="92"/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93"/>
    </row>
    <row r="37" spans="1:16" s="94" customFormat="1" ht="43.5" customHeight="1" outlineLevel="1" x14ac:dyDescent="0.2">
      <c r="A37" s="92"/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93"/>
    </row>
    <row r="38" spans="1:16" outlineLevel="1" x14ac:dyDescent="0.2">
      <c r="A38" s="95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7"/>
    </row>
    <row r="39" spans="1:16" outlineLevel="1" x14ac:dyDescent="0.2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7"/>
    </row>
    <row r="40" spans="1:16" outlineLevel="1" x14ac:dyDescent="0.2">
      <c r="A40" s="95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7"/>
    </row>
    <row r="41" spans="1:16" outlineLevel="1" x14ac:dyDescent="0.2">
      <c r="A41" s="95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7"/>
    </row>
    <row r="42" spans="1:16" ht="13.5" outlineLevel="1" thickBot="1" x14ac:dyDescent="0.25">
      <c r="A42" s="102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4"/>
    </row>
    <row r="43" spans="1:16" ht="13.5" outlineLevel="1" thickTop="1" x14ac:dyDescent="0.2"/>
    <row r="44" spans="1:16" outlineLevel="1" x14ac:dyDescent="0.2"/>
    <row r="45" spans="1:16" outlineLevel="1" x14ac:dyDescent="0.2"/>
    <row r="46" spans="1:16" outlineLevel="1" x14ac:dyDescent="0.2"/>
    <row r="47" spans="1:16" outlineLevel="1" x14ac:dyDescent="0.2"/>
    <row r="48" spans="1:16" outlineLevel="1" x14ac:dyDescent="0.2"/>
    <row r="49" outlineLevel="1" x14ac:dyDescent="0.2"/>
    <row r="50" outlineLevel="1" x14ac:dyDescent="0.2"/>
    <row r="51" outlineLevel="1" x14ac:dyDescent="0.2"/>
    <row r="52" outlineLevel="1" x14ac:dyDescent="0.2"/>
    <row r="53" outlineLevel="1" x14ac:dyDescent="0.2"/>
    <row r="54" outlineLevel="1" x14ac:dyDescent="0.2"/>
    <row r="55" outlineLevel="1" x14ac:dyDescent="0.2"/>
    <row r="56" outlineLevel="1" x14ac:dyDescent="0.2"/>
    <row r="57" outlineLevel="1" x14ac:dyDescent="0.2"/>
    <row r="58" outlineLevel="1" x14ac:dyDescent="0.2"/>
    <row r="59" outlineLevel="1" x14ac:dyDescent="0.2"/>
    <row r="60" outlineLevel="1" x14ac:dyDescent="0.2"/>
    <row r="61" outlineLevel="1" x14ac:dyDescent="0.2"/>
    <row r="62" outlineLevel="1" x14ac:dyDescent="0.2"/>
    <row r="63" outlineLevel="1" x14ac:dyDescent="0.2"/>
    <row r="64" outlineLevel="1" x14ac:dyDescent="0.2"/>
    <row r="65" outlineLevel="1" x14ac:dyDescent="0.2"/>
    <row r="66" outlineLevel="1" x14ac:dyDescent="0.2"/>
    <row r="67" outlineLevel="1" x14ac:dyDescent="0.2"/>
    <row r="68" outlineLevel="1" x14ac:dyDescent="0.2"/>
    <row r="69" outlineLevel="1" x14ac:dyDescent="0.2"/>
    <row r="70" outlineLevel="1" x14ac:dyDescent="0.2"/>
    <row r="71" outlineLevel="1" x14ac:dyDescent="0.2"/>
    <row r="72" outlineLevel="1" x14ac:dyDescent="0.2"/>
    <row r="73" outlineLevel="1" x14ac:dyDescent="0.2"/>
    <row r="74" outlineLevel="1" x14ac:dyDescent="0.2"/>
    <row r="75" outlineLevel="1" x14ac:dyDescent="0.2"/>
    <row r="76" outlineLevel="1" x14ac:dyDescent="0.2"/>
    <row r="77" outlineLevel="1" x14ac:dyDescent="0.2"/>
    <row r="78" outlineLevel="1" x14ac:dyDescent="0.2"/>
    <row r="79" outlineLevel="1" x14ac:dyDescent="0.2"/>
    <row r="80" outlineLevel="1" x14ac:dyDescent="0.2"/>
    <row r="156" spans="3:3" x14ac:dyDescent="0.2">
      <c r="C156" s="105">
        <f>1/9</f>
        <v>0.1111111111111111</v>
      </c>
    </row>
    <row r="169" ht="12" customHeight="1" x14ac:dyDescent="0.2"/>
    <row r="170" ht="9.75" customHeight="1" x14ac:dyDescent="0.2"/>
    <row r="172" ht="7.5" customHeight="1" x14ac:dyDescent="0.2"/>
    <row r="173" s="28" customFormat="1" x14ac:dyDescent="0.2"/>
    <row r="186" ht="13.5" customHeight="1" x14ac:dyDescent="0.2"/>
  </sheetData>
  <mergeCells count="10">
    <mergeCell ref="B14:F33"/>
    <mergeCell ref="H14:O14"/>
    <mergeCell ref="B35:O37"/>
    <mergeCell ref="B4:O4"/>
    <mergeCell ref="B5:O5"/>
    <mergeCell ref="B6:O6"/>
    <mergeCell ref="B7:O7"/>
    <mergeCell ref="B8:O8"/>
    <mergeCell ref="B12:F13"/>
    <mergeCell ref="H12:O13"/>
  </mergeCells>
  <pageMargins left="0.70866141732283472" right="0.70866141732283472" top="0.74803149606299213" bottom="0.74803149606299213" header="0.31496062992125984" footer="0.31496062992125984"/>
  <pageSetup paperSize="5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workbookViewId="0">
      <selection activeCell="A2" sqref="A2:G2"/>
    </sheetView>
  </sheetViews>
  <sheetFormatPr defaultRowHeight="12.75" x14ac:dyDescent="0.2"/>
  <cols>
    <col min="1" max="1" width="5" customWidth="1"/>
    <col min="2" max="2" width="26" customWidth="1"/>
    <col min="3" max="3" width="4.7109375" customWidth="1"/>
    <col min="4" max="4" width="47.42578125" customWidth="1"/>
    <col min="5" max="5" width="14.28515625" customWidth="1"/>
    <col min="6" max="6" width="15.5703125" customWidth="1"/>
    <col min="7" max="7" width="18.5703125" customWidth="1"/>
  </cols>
  <sheetData>
    <row r="1" spans="1:7" ht="15.75" x14ac:dyDescent="0.25">
      <c r="A1" s="209" t="s">
        <v>317</v>
      </c>
      <c r="B1" s="209"/>
      <c r="C1" s="209"/>
      <c r="D1" s="209"/>
      <c r="E1" s="209"/>
      <c r="F1" s="209"/>
      <c r="G1" s="209"/>
    </row>
    <row r="2" spans="1:7" ht="15.75" x14ac:dyDescent="0.25">
      <c r="A2" s="209" t="s">
        <v>282</v>
      </c>
      <c r="B2" s="209"/>
      <c r="C2" s="209"/>
      <c r="D2" s="209"/>
      <c r="E2" s="209"/>
      <c r="F2" s="209"/>
      <c r="G2" s="209"/>
    </row>
    <row r="3" spans="1:7" ht="15" x14ac:dyDescent="0.2">
      <c r="A3" s="136"/>
      <c r="B3" s="136"/>
      <c r="C3" s="136"/>
      <c r="D3" s="136"/>
      <c r="E3" s="136"/>
      <c r="F3" s="136"/>
      <c r="G3" s="136"/>
    </row>
    <row r="4" spans="1:7" ht="24" customHeight="1" x14ac:dyDescent="0.2">
      <c r="A4" s="198" t="s">
        <v>76</v>
      </c>
      <c r="B4" s="198" t="s">
        <v>77</v>
      </c>
      <c r="C4" s="208" t="s">
        <v>245</v>
      </c>
      <c r="D4" s="208"/>
      <c r="E4" s="208"/>
      <c r="F4" s="208"/>
      <c r="G4" s="208"/>
    </row>
    <row r="5" spans="1:7" ht="24" customHeight="1" x14ac:dyDescent="0.2">
      <c r="A5" s="199"/>
      <c r="B5" s="199"/>
      <c r="C5" s="201" t="s">
        <v>242</v>
      </c>
      <c r="D5" s="202"/>
      <c r="E5" s="198" t="s">
        <v>243</v>
      </c>
      <c r="F5" s="198" t="s">
        <v>244</v>
      </c>
      <c r="G5" s="145" t="s">
        <v>312</v>
      </c>
    </row>
    <row r="6" spans="1:7" ht="24" customHeight="1" x14ac:dyDescent="0.2">
      <c r="A6" s="200"/>
      <c r="B6" s="200"/>
      <c r="C6" s="203"/>
      <c r="D6" s="204"/>
      <c r="E6" s="200"/>
      <c r="F6" s="200"/>
      <c r="G6" s="146" t="s">
        <v>311</v>
      </c>
    </row>
    <row r="7" spans="1:7" ht="15" x14ac:dyDescent="0.2">
      <c r="A7" s="139">
        <v>1</v>
      </c>
      <c r="B7" s="139">
        <v>2</v>
      </c>
      <c r="C7" s="210">
        <v>3</v>
      </c>
      <c r="D7" s="210"/>
      <c r="E7" s="139">
        <v>4</v>
      </c>
      <c r="F7" s="139">
        <v>5</v>
      </c>
      <c r="G7" s="139">
        <v>6</v>
      </c>
    </row>
    <row r="8" spans="1:7" ht="21" customHeight="1" x14ac:dyDescent="0.2">
      <c r="A8" s="198">
        <v>1</v>
      </c>
      <c r="B8" s="205" t="s">
        <v>246</v>
      </c>
      <c r="C8" s="141">
        <v>1</v>
      </c>
      <c r="D8" s="143" t="s">
        <v>247</v>
      </c>
      <c r="E8" s="208">
        <v>3.29</v>
      </c>
      <c r="F8" s="208" t="s">
        <v>251</v>
      </c>
      <c r="G8" s="208">
        <v>3.29</v>
      </c>
    </row>
    <row r="9" spans="1:7" ht="21" customHeight="1" x14ac:dyDescent="0.2">
      <c r="A9" s="199"/>
      <c r="B9" s="207"/>
      <c r="C9" s="142"/>
      <c r="D9" s="144" t="s">
        <v>248</v>
      </c>
      <c r="E9" s="208"/>
      <c r="F9" s="208"/>
      <c r="G9" s="208"/>
    </row>
    <row r="10" spans="1:7" ht="21" customHeight="1" x14ac:dyDescent="0.2">
      <c r="A10" s="199"/>
      <c r="B10" s="207"/>
      <c r="C10" s="198">
        <v>2</v>
      </c>
      <c r="D10" s="143" t="s">
        <v>249</v>
      </c>
      <c r="E10" s="208" t="s">
        <v>251</v>
      </c>
      <c r="F10" s="208" t="s">
        <v>251</v>
      </c>
      <c r="G10" s="208"/>
    </row>
    <row r="11" spans="1:7" ht="21" customHeight="1" x14ac:dyDescent="0.2">
      <c r="A11" s="200"/>
      <c r="B11" s="206"/>
      <c r="C11" s="200"/>
      <c r="D11" s="144" t="s">
        <v>250</v>
      </c>
      <c r="E11" s="208"/>
      <c r="F11" s="208"/>
      <c r="G11" s="208"/>
    </row>
    <row r="12" spans="1:7" ht="21" customHeight="1" x14ac:dyDescent="0.2">
      <c r="A12" s="198">
        <v>2</v>
      </c>
      <c r="B12" s="143" t="s">
        <v>252</v>
      </c>
      <c r="C12" s="198">
        <v>3</v>
      </c>
      <c r="D12" s="143" t="s">
        <v>254</v>
      </c>
      <c r="E12" s="208">
        <v>3.08</v>
      </c>
      <c r="F12" s="208" t="s">
        <v>251</v>
      </c>
      <c r="G12" s="208">
        <v>3.08</v>
      </c>
    </row>
    <row r="13" spans="1:7" ht="21" customHeight="1" x14ac:dyDescent="0.2">
      <c r="A13" s="200"/>
      <c r="B13" s="144" t="s">
        <v>253</v>
      </c>
      <c r="C13" s="200"/>
      <c r="D13" s="144" t="s">
        <v>248</v>
      </c>
      <c r="E13" s="208"/>
      <c r="F13" s="208"/>
      <c r="G13" s="208"/>
    </row>
    <row r="14" spans="1:7" ht="21" customHeight="1" x14ac:dyDescent="0.2">
      <c r="A14" s="198">
        <v>3</v>
      </c>
      <c r="B14" s="205" t="s">
        <v>258</v>
      </c>
      <c r="C14" s="198">
        <v>4</v>
      </c>
      <c r="D14" s="143" t="s">
        <v>255</v>
      </c>
      <c r="E14" s="208" t="s">
        <v>251</v>
      </c>
      <c r="F14" s="208" t="s">
        <v>251</v>
      </c>
      <c r="G14" s="208">
        <v>3.24</v>
      </c>
    </row>
    <row r="15" spans="1:7" ht="21" customHeight="1" x14ac:dyDescent="0.2">
      <c r="A15" s="199"/>
      <c r="B15" s="207"/>
      <c r="C15" s="199"/>
      <c r="D15" s="147" t="s">
        <v>256</v>
      </c>
      <c r="E15" s="208"/>
      <c r="F15" s="208"/>
      <c r="G15" s="208"/>
    </row>
    <row r="16" spans="1:7" ht="21" customHeight="1" x14ac:dyDescent="0.2">
      <c r="A16" s="199"/>
      <c r="B16" s="207"/>
      <c r="C16" s="200"/>
      <c r="D16" s="144" t="s">
        <v>257</v>
      </c>
      <c r="E16" s="208"/>
      <c r="F16" s="208"/>
      <c r="G16" s="208"/>
    </row>
    <row r="17" spans="1:7" ht="21" customHeight="1" x14ac:dyDescent="0.2">
      <c r="A17" s="200"/>
      <c r="B17" s="206"/>
      <c r="C17" s="139">
        <v>5</v>
      </c>
      <c r="D17" s="140" t="s">
        <v>264</v>
      </c>
      <c r="E17" s="138">
        <v>3.24</v>
      </c>
      <c r="F17" s="138" t="s">
        <v>251</v>
      </c>
      <c r="G17" s="208"/>
    </row>
    <row r="18" spans="1:7" ht="21" customHeight="1" x14ac:dyDescent="0.2">
      <c r="A18" s="198">
        <v>4</v>
      </c>
      <c r="B18" s="205" t="s">
        <v>259</v>
      </c>
      <c r="C18" s="198">
        <v>6</v>
      </c>
      <c r="D18" s="143" t="s">
        <v>260</v>
      </c>
      <c r="E18" s="208" t="s">
        <v>263</v>
      </c>
      <c r="F18" s="208" t="s">
        <v>251</v>
      </c>
      <c r="G18" s="208" t="s">
        <v>263</v>
      </c>
    </row>
    <row r="19" spans="1:7" ht="21" customHeight="1" x14ac:dyDescent="0.2">
      <c r="A19" s="199"/>
      <c r="B19" s="207"/>
      <c r="C19" s="200"/>
      <c r="D19" s="144" t="s">
        <v>261</v>
      </c>
      <c r="E19" s="208"/>
      <c r="F19" s="208"/>
      <c r="G19" s="208"/>
    </row>
    <row r="20" spans="1:7" ht="21" customHeight="1" x14ac:dyDescent="0.2">
      <c r="A20" s="200"/>
      <c r="B20" s="206"/>
      <c r="C20" s="139">
        <v>7</v>
      </c>
      <c r="D20" s="140" t="s">
        <v>262</v>
      </c>
      <c r="E20" s="138" t="s">
        <v>251</v>
      </c>
      <c r="F20" s="138" t="s">
        <v>251</v>
      </c>
      <c r="G20" s="208"/>
    </row>
    <row r="21" spans="1:7" ht="21" customHeight="1" x14ac:dyDescent="0.2">
      <c r="A21" s="198">
        <v>5</v>
      </c>
      <c r="B21" s="205" t="s">
        <v>265</v>
      </c>
      <c r="C21" s="198">
        <v>8</v>
      </c>
      <c r="D21" s="143" t="s">
        <v>266</v>
      </c>
      <c r="E21" s="208">
        <v>3.24</v>
      </c>
      <c r="F21" s="208" t="s">
        <v>251</v>
      </c>
      <c r="G21" s="208">
        <v>3.24</v>
      </c>
    </row>
    <row r="22" spans="1:7" ht="21" customHeight="1" x14ac:dyDescent="0.2">
      <c r="A22" s="199"/>
      <c r="B22" s="207"/>
      <c r="C22" s="199"/>
      <c r="D22" s="147" t="s">
        <v>267</v>
      </c>
      <c r="E22" s="208"/>
      <c r="F22" s="208"/>
      <c r="G22" s="208"/>
    </row>
    <row r="23" spans="1:7" ht="21" customHeight="1" x14ac:dyDescent="0.2">
      <c r="A23" s="200"/>
      <c r="B23" s="206"/>
      <c r="C23" s="200"/>
      <c r="D23" s="144" t="s">
        <v>268</v>
      </c>
      <c r="E23" s="208"/>
      <c r="F23" s="208"/>
      <c r="G23" s="208"/>
    </row>
    <row r="24" spans="1:7" ht="21" customHeight="1" x14ac:dyDescent="0.2">
      <c r="A24" s="139">
        <v>6</v>
      </c>
      <c r="B24" s="140" t="s">
        <v>269</v>
      </c>
      <c r="C24" s="139">
        <v>9</v>
      </c>
      <c r="D24" s="140" t="s">
        <v>270</v>
      </c>
      <c r="E24" s="138">
        <v>3.24</v>
      </c>
      <c r="F24" s="138" t="s">
        <v>251</v>
      </c>
      <c r="G24" s="138">
        <v>3.24</v>
      </c>
    </row>
    <row r="25" spans="1:7" ht="21" customHeight="1" x14ac:dyDescent="0.2">
      <c r="A25" s="139">
        <v>7</v>
      </c>
      <c r="B25" s="140" t="s">
        <v>271</v>
      </c>
      <c r="C25" s="139">
        <v>10</v>
      </c>
      <c r="D25" s="140" t="s">
        <v>272</v>
      </c>
      <c r="E25" s="138">
        <v>3.24</v>
      </c>
      <c r="F25" s="138" t="s">
        <v>251</v>
      </c>
      <c r="G25" s="138">
        <v>3.24</v>
      </c>
    </row>
    <row r="26" spans="1:7" ht="21" customHeight="1" x14ac:dyDescent="0.2">
      <c r="A26" s="198">
        <v>8</v>
      </c>
      <c r="B26" s="205" t="s">
        <v>273</v>
      </c>
      <c r="C26" s="139">
        <v>11</v>
      </c>
      <c r="D26" s="140" t="s">
        <v>274</v>
      </c>
      <c r="E26" s="138">
        <v>3.24</v>
      </c>
      <c r="F26" s="138" t="s">
        <v>251</v>
      </c>
      <c r="G26" s="208">
        <v>3.24</v>
      </c>
    </row>
    <row r="27" spans="1:7" ht="21" customHeight="1" x14ac:dyDescent="0.2">
      <c r="A27" s="200"/>
      <c r="B27" s="206"/>
      <c r="C27" s="139">
        <v>12</v>
      </c>
      <c r="D27" s="140" t="s">
        <v>275</v>
      </c>
      <c r="E27" s="138" t="s">
        <v>251</v>
      </c>
      <c r="F27" s="138" t="s">
        <v>251</v>
      </c>
      <c r="G27" s="208"/>
    </row>
    <row r="28" spans="1:7" ht="21" customHeight="1" x14ac:dyDescent="0.2">
      <c r="A28" s="198">
        <v>9</v>
      </c>
      <c r="B28" s="143" t="s">
        <v>276</v>
      </c>
      <c r="C28" s="198">
        <v>13</v>
      </c>
      <c r="D28" s="143" t="s">
        <v>278</v>
      </c>
      <c r="E28" s="208">
        <v>3.03</v>
      </c>
      <c r="F28" s="208" t="s">
        <v>251</v>
      </c>
      <c r="G28" s="208">
        <v>3.03</v>
      </c>
    </row>
    <row r="29" spans="1:7" ht="21" customHeight="1" x14ac:dyDescent="0.2">
      <c r="A29" s="199"/>
      <c r="B29" s="147" t="s">
        <v>277</v>
      </c>
      <c r="C29" s="200"/>
      <c r="D29" s="144" t="s">
        <v>279</v>
      </c>
      <c r="E29" s="208"/>
      <c r="F29" s="208"/>
      <c r="G29" s="208"/>
    </row>
    <row r="30" spans="1:7" ht="21" customHeight="1" x14ac:dyDescent="0.2">
      <c r="A30" s="200"/>
      <c r="B30" s="144"/>
      <c r="C30" s="139">
        <v>14</v>
      </c>
      <c r="D30" s="140" t="s">
        <v>280</v>
      </c>
      <c r="E30" s="138" t="s">
        <v>251</v>
      </c>
      <c r="F30" s="138" t="s">
        <v>251</v>
      </c>
      <c r="G30" s="208"/>
    </row>
    <row r="31" spans="1:7" ht="27" customHeight="1" x14ac:dyDescent="0.2">
      <c r="A31" s="140"/>
      <c r="B31" s="208" t="s">
        <v>281</v>
      </c>
      <c r="C31" s="208"/>
      <c r="D31" s="208"/>
      <c r="E31" s="208">
        <v>3.26</v>
      </c>
      <c r="F31" s="208"/>
      <c r="G31" s="208"/>
    </row>
    <row r="33" spans="1:4" ht="15.75" x14ac:dyDescent="0.25">
      <c r="A33" s="148" t="s">
        <v>283</v>
      </c>
      <c r="B33" s="137"/>
      <c r="C33" s="137"/>
      <c r="D33" s="137"/>
    </row>
    <row r="34" spans="1:4" ht="15" x14ac:dyDescent="0.2">
      <c r="A34" s="137" t="s">
        <v>284</v>
      </c>
      <c r="B34" s="137"/>
      <c r="C34" s="137"/>
      <c r="D34" s="137"/>
    </row>
    <row r="35" spans="1:4" ht="15" x14ac:dyDescent="0.2">
      <c r="A35" s="137" t="s">
        <v>285</v>
      </c>
      <c r="B35" s="137"/>
      <c r="C35" s="137"/>
      <c r="D35" s="137"/>
    </row>
    <row r="36" spans="1:4" ht="15" x14ac:dyDescent="0.2">
      <c r="A36" s="137" t="s">
        <v>286</v>
      </c>
      <c r="B36" s="137"/>
      <c r="C36" s="137"/>
      <c r="D36" s="137"/>
    </row>
    <row r="37" spans="1:4" ht="15" x14ac:dyDescent="0.2">
      <c r="A37" s="137" t="s">
        <v>287</v>
      </c>
      <c r="B37" s="137"/>
      <c r="C37" s="137"/>
      <c r="D37" s="137"/>
    </row>
    <row r="38" spans="1:4" ht="15" x14ac:dyDescent="0.2">
      <c r="A38" s="137"/>
      <c r="B38" s="137"/>
      <c r="C38" s="137"/>
      <c r="D38" s="137"/>
    </row>
    <row r="39" spans="1:4" ht="15.75" x14ac:dyDescent="0.25">
      <c r="A39" s="148" t="s">
        <v>288</v>
      </c>
      <c r="B39" s="137"/>
      <c r="C39" s="137"/>
      <c r="D39" s="137"/>
    </row>
    <row r="40" spans="1:4" ht="15" x14ac:dyDescent="0.2">
      <c r="A40" s="137" t="s">
        <v>289</v>
      </c>
      <c r="B40" s="137"/>
      <c r="C40" s="137"/>
      <c r="D40" s="137"/>
    </row>
    <row r="41" spans="1:4" ht="15" x14ac:dyDescent="0.2">
      <c r="A41" s="137" t="s">
        <v>290</v>
      </c>
      <c r="B41" s="137"/>
      <c r="C41" s="137"/>
      <c r="D41" s="137"/>
    </row>
    <row r="42" spans="1:4" ht="15" x14ac:dyDescent="0.2">
      <c r="A42" s="137" t="s">
        <v>291</v>
      </c>
      <c r="B42" s="137"/>
      <c r="C42" s="137"/>
      <c r="D42" s="137"/>
    </row>
    <row r="43" spans="1:4" ht="15" x14ac:dyDescent="0.2">
      <c r="A43" s="137" t="s">
        <v>292</v>
      </c>
      <c r="B43" s="137"/>
      <c r="C43" s="137"/>
      <c r="D43" s="137"/>
    </row>
    <row r="44" spans="1:4" ht="15" x14ac:dyDescent="0.2">
      <c r="A44" s="137" t="s">
        <v>293</v>
      </c>
      <c r="B44" s="137"/>
      <c r="C44" s="137"/>
      <c r="D44" s="137"/>
    </row>
    <row r="45" spans="1:4" ht="15" x14ac:dyDescent="0.2">
      <c r="A45" s="137" t="s">
        <v>294</v>
      </c>
      <c r="B45" s="137"/>
      <c r="C45" s="137"/>
      <c r="D45" s="137"/>
    </row>
    <row r="46" spans="1:4" ht="15" x14ac:dyDescent="0.2">
      <c r="A46" s="137" t="s">
        <v>295</v>
      </c>
      <c r="B46" s="137"/>
      <c r="C46" s="137"/>
      <c r="D46" s="137"/>
    </row>
    <row r="47" spans="1:4" ht="15" x14ac:dyDescent="0.2">
      <c r="A47" s="137" t="s">
        <v>296</v>
      </c>
      <c r="B47" s="137"/>
      <c r="C47" s="137"/>
      <c r="D47" s="137"/>
    </row>
    <row r="48" spans="1:4" ht="15" x14ac:dyDescent="0.2">
      <c r="A48" s="137" t="s">
        <v>297</v>
      </c>
      <c r="B48" s="137"/>
      <c r="C48" s="137"/>
      <c r="D48" s="137"/>
    </row>
    <row r="49" spans="1:7" ht="15" x14ac:dyDescent="0.2">
      <c r="A49" s="137" t="s">
        <v>298</v>
      </c>
      <c r="B49" s="137"/>
      <c r="C49" s="137"/>
      <c r="D49" s="137"/>
    </row>
    <row r="50" spans="1:7" ht="15" x14ac:dyDescent="0.2">
      <c r="A50" s="137" t="s">
        <v>299</v>
      </c>
      <c r="B50" s="137"/>
      <c r="C50" s="137"/>
      <c r="D50" s="137"/>
    </row>
    <row r="51" spans="1:7" ht="15" x14ac:dyDescent="0.2">
      <c r="A51" s="137" t="s">
        <v>300</v>
      </c>
      <c r="B51" s="137"/>
      <c r="C51" s="137"/>
      <c r="D51" s="137"/>
    </row>
    <row r="52" spans="1:7" ht="15" x14ac:dyDescent="0.2">
      <c r="A52" s="137" t="s">
        <v>301</v>
      </c>
      <c r="B52" s="137"/>
      <c r="C52" s="137"/>
      <c r="D52" s="137"/>
    </row>
    <row r="53" spans="1:7" ht="15" x14ac:dyDescent="0.2">
      <c r="A53" s="137" t="s">
        <v>302</v>
      </c>
      <c r="B53" s="137"/>
      <c r="C53" s="137"/>
      <c r="D53" s="137"/>
    </row>
    <row r="54" spans="1:7" ht="15" x14ac:dyDescent="0.2">
      <c r="A54" s="137" t="s">
        <v>303</v>
      </c>
      <c r="B54" s="137"/>
      <c r="C54" s="137"/>
      <c r="D54" s="137"/>
    </row>
    <row r="55" spans="1:7" ht="15" x14ac:dyDescent="0.2">
      <c r="A55" s="137" t="s">
        <v>304</v>
      </c>
      <c r="B55" s="137"/>
      <c r="C55" s="137"/>
      <c r="D55" s="137"/>
    </row>
    <row r="56" spans="1:7" ht="15" x14ac:dyDescent="0.2">
      <c r="A56" s="137" t="s">
        <v>305</v>
      </c>
      <c r="B56" s="137"/>
      <c r="C56" s="137"/>
      <c r="D56" s="137"/>
    </row>
    <row r="57" spans="1:7" ht="15" x14ac:dyDescent="0.2">
      <c r="A57" s="137" t="s">
        <v>307</v>
      </c>
      <c r="B57" s="137"/>
      <c r="C57" s="137"/>
      <c r="D57" s="137"/>
    </row>
    <row r="58" spans="1:7" ht="15" x14ac:dyDescent="0.2">
      <c r="A58" s="137" t="s">
        <v>306</v>
      </c>
      <c r="B58" s="137"/>
      <c r="C58" s="137"/>
      <c r="D58" s="137"/>
    </row>
    <row r="59" spans="1:7" ht="15" x14ac:dyDescent="0.2">
      <c r="A59" s="137" t="s">
        <v>308</v>
      </c>
      <c r="B59" s="137"/>
      <c r="C59" s="137"/>
      <c r="D59" s="137"/>
    </row>
    <row r="60" spans="1:7" ht="15" x14ac:dyDescent="0.2">
      <c r="A60" s="137" t="s">
        <v>310</v>
      </c>
      <c r="B60" s="137"/>
      <c r="C60" s="137"/>
      <c r="D60" s="137"/>
    </row>
    <row r="61" spans="1:7" ht="15" x14ac:dyDescent="0.2">
      <c r="A61" s="137" t="s">
        <v>309</v>
      </c>
      <c r="B61" s="137"/>
      <c r="C61" s="137"/>
      <c r="D61" s="137"/>
    </row>
    <row r="63" spans="1:7" ht="15" x14ac:dyDescent="0.2">
      <c r="E63" s="197" t="s">
        <v>313</v>
      </c>
      <c r="F63" s="197"/>
      <c r="G63" s="197"/>
    </row>
    <row r="64" spans="1:7" ht="15" x14ac:dyDescent="0.2">
      <c r="E64" s="197" t="s">
        <v>314</v>
      </c>
      <c r="F64" s="197"/>
      <c r="G64" s="197"/>
    </row>
    <row r="65" spans="5:7" ht="15" x14ac:dyDescent="0.2">
      <c r="E65" s="137"/>
      <c r="F65" s="137"/>
      <c r="G65" s="137"/>
    </row>
    <row r="66" spans="5:7" ht="15" x14ac:dyDescent="0.2">
      <c r="E66" s="137"/>
      <c r="F66" s="137"/>
      <c r="G66" s="137"/>
    </row>
    <row r="67" spans="5:7" ht="15" x14ac:dyDescent="0.2">
      <c r="E67" s="137"/>
      <c r="F67" s="137"/>
      <c r="G67" s="137"/>
    </row>
    <row r="68" spans="5:7" ht="15" x14ac:dyDescent="0.2">
      <c r="E68" s="137"/>
      <c r="F68" s="137"/>
      <c r="G68" s="137"/>
    </row>
    <row r="69" spans="5:7" ht="15.75" x14ac:dyDescent="0.25">
      <c r="E69" s="196" t="s">
        <v>315</v>
      </c>
      <c r="F69" s="196"/>
      <c r="G69" s="196"/>
    </row>
    <row r="70" spans="5:7" ht="15" x14ac:dyDescent="0.2">
      <c r="E70" s="197" t="s">
        <v>316</v>
      </c>
      <c r="F70" s="197"/>
      <c r="G70" s="197"/>
    </row>
  </sheetData>
  <mergeCells count="54">
    <mergeCell ref="C4:G4"/>
    <mergeCell ref="G14:G17"/>
    <mergeCell ref="E14:E16"/>
    <mergeCell ref="F14:F16"/>
    <mergeCell ref="A14:A17"/>
    <mergeCell ref="E21:E23"/>
    <mergeCell ref="F21:F23"/>
    <mergeCell ref="C21:C23"/>
    <mergeCell ref="E18:E19"/>
    <mergeCell ref="F18:F19"/>
    <mergeCell ref="A1:G1"/>
    <mergeCell ref="A2:G2"/>
    <mergeCell ref="A8:A11"/>
    <mergeCell ref="B8:B11"/>
    <mergeCell ref="A12:A13"/>
    <mergeCell ref="C12:C13"/>
    <mergeCell ref="C10:C11"/>
    <mergeCell ref="E10:E11"/>
    <mergeCell ref="F10:F11"/>
    <mergeCell ref="G8:G11"/>
    <mergeCell ref="E12:E13"/>
    <mergeCell ref="F12:F13"/>
    <mergeCell ref="G12:G13"/>
    <mergeCell ref="C7:D7"/>
    <mergeCell ref="E8:E9"/>
    <mergeCell ref="F8:F9"/>
    <mergeCell ref="C18:C19"/>
    <mergeCell ref="A21:A23"/>
    <mergeCell ref="B21:B23"/>
    <mergeCell ref="B31:D31"/>
    <mergeCell ref="E31:G31"/>
    <mergeCell ref="C28:C29"/>
    <mergeCell ref="E28:E29"/>
    <mergeCell ref="F28:F29"/>
    <mergeCell ref="G28:G30"/>
    <mergeCell ref="G21:G23"/>
    <mergeCell ref="G26:G27"/>
    <mergeCell ref="G18:G20"/>
    <mergeCell ref="E69:G69"/>
    <mergeCell ref="E70:G70"/>
    <mergeCell ref="A4:A6"/>
    <mergeCell ref="B4:B6"/>
    <mergeCell ref="C5:D6"/>
    <mergeCell ref="E5:E6"/>
    <mergeCell ref="F5:F6"/>
    <mergeCell ref="A26:A27"/>
    <mergeCell ref="B26:B27"/>
    <mergeCell ref="A28:A30"/>
    <mergeCell ref="E63:G63"/>
    <mergeCell ref="E64:G64"/>
    <mergeCell ref="B14:B17"/>
    <mergeCell ref="C14:C16"/>
    <mergeCell ref="A18:A20"/>
    <mergeCell ref="B18:B20"/>
  </mergeCells>
  <pageMargins left="0.70866141732283472" right="0.70866141732283472" top="0.74803149606299213" bottom="0.74803149606299213" header="0.31496062992125984" footer="0.31496062992125984"/>
  <pageSetup paperSize="10000" scale="6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CONTOH-INPUT</vt:lpstr>
      <vt:lpstr>input nilai</vt:lpstr>
      <vt:lpstr>input data responden</vt:lpstr>
      <vt:lpstr>CONTOH-TAMPILAN</vt:lpstr>
      <vt:lpstr>HASIL SURVEI</vt:lpstr>
      <vt:lpstr>REKAPITULASI NILAI HASIL SKM </vt:lpstr>
      <vt:lpstr>'HASIL SURVEI'!Print_Area</vt:lpstr>
      <vt:lpstr>'input data responden'!Print_Area</vt:lpstr>
    </vt:vector>
  </TitlesOfParts>
  <Company>PT. KOKEK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 Luh Adiansunyani</dc:creator>
  <cp:lastModifiedBy>USER</cp:lastModifiedBy>
  <cp:lastPrinted>2022-01-20T07:46:56Z</cp:lastPrinted>
  <dcterms:created xsi:type="dcterms:W3CDTF">2008-05-10T08:50:42Z</dcterms:created>
  <dcterms:modified xsi:type="dcterms:W3CDTF">2022-02-25T01:39:26Z</dcterms:modified>
</cp:coreProperties>
</file>